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MJ\Desktop\แผนปฏิบัติการ 64\"/>
    </mc:Choice>
  </mc:AlternateContent>
  <xr:revisionPtr revIDLastSave="0" documentId="13_ncr:1_{7FE71909-2DBD-4223-BF9B-185630DEB975}" xr6:coauthVersionLast="45" xr6:coauthVersionMax="45" xr10:uidLastSave="{00000000-0000-0000-0000-000000000000}"/>
  <bookViews>
    <workbookView xWindow="-120" yWindow="-120" windowWidth="29040" windowHeight="15840" activeTab="7" xr2:uid="{68D5A5A5-2869-4175-916F-BA9B2C1727AF}"/>
  </bookViews>
  <sheets>
    <sheet name="สรุป" sheetId="4" r:id="rId1"/>
    <sheet name="มิติที่ 1" sheetId="1" r:id="rId2"/>
    <sheet name="มิติที่ 2" sheetId="8" r:id="rId3"/>
    <sheet name="มิติที่ 3" sheetId="9" r:id="rId4"/>
    <sheet name="มิติที่ 4" sheetId="10" r:id="rId5"/>
    <sheet name="มิติที่ 5" sheetId="11" r:id="rId6"/>
    <sheet name="มิติที่ 6" sheetId="12" r:id="rId7"/>
    <sheet name="คำอธิบายตัวชี้วัด" sheetId="14" r:id="rId8"/>
  </sheets>
  <definedNames>
    <definedName name="_xlnm.Print_Area" localSheetId="1">'มิติที่ 1'!$A$1:$N$22</definedName>
    <definedName name="_xlnm.Print_Area" localSheetId="2">'มิติที่ 2'!$A$1:$N$87</definedName>
    <definedName name="_xlnm.Print_Area" localSheetId="3">'มิติที่ 3'!$A$1:$N$27</definedName>
    <definedName name="_xlnm.Print_Area" localSheetId="4">'มิติที่ 4'!$A$1:$N$22</definedName>
    <definedName name="_xlnm.Print_Area" localSheetId="5">'มิติที่ 5'!$A$1:$N$15</definedName>
    <definedName name="_xlnm.Print_Area" localSheetId="6">'มิติที่ 6'!$A$1:$N$13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14" l="1"/>
  <c r="G68" i="14"/>
  <c r="G55" i="14"/>
  <c r="G18" i="14"/>
  <c r="G6" i="14"/>
  <c r="C78" i="14"/>
  <c r="L52" i="14"/>
  <c r="J52" i="14"/>
  <c r="I52" i="14"/>
  <c r="H52" i="14"/>
  <c r="K46" i="14"/>
  <c r="J46" i="14"/>
  <c r="I46" i="14"/>
  <c r="H46" i="14"/>
  <c r="K43" i="14"/>
  <c r="J43" i="14"/>
  <c r="I43" i="14" s="1"/>
  <c r="H43" i="14" s="1"/>
  <c r="K42" i="14"/>
  <c r="J42" i="14" s="1"/>
  <c r="I42" i="14" s="1"/>
  <c r="H42" i="14" s="1"/>
  <c r="F6" i="14"/>
  <c r="F5" i="14" s="1"/>
  <c r="E5" i="14"/>
  <c r="D5" i="14"/>
  <c r="C5" i="14"/>
  <c r="G5" i="14" l="1"/>
  <c r="E8" i="4" l="1"/>
  <c r="K82" i="8" l="1"/>
  <c r="M82" i="8"/>
  <c r="B12" i="4" l="1"/>
  <c r="B11" i="4"/>
  <c r="B10" i="4"/>
  <c r="B9" i="4"/>
  <c r="B7" i="4"/>
  <c r="D13" i="4" l="1"/>
  <c r="B15" i="11" l="1"/>
  <c r="L82" i="8" l="1"/>
  <c r="F8" i="4" s="1"/>
  <c r="L12" i="12" l="1"/>
  <c r="F12" i="4" s="1"/>
  <c r="B12" i="12"/>
  <c r="B17" i="10"/>
  <c r="B22" i="9"/>
  <c r="B82" i="8"/>
  <c r="B8" i="4" s="1"/>
  <c r="B13" i="4" s="1"/>
  <c r="B19" i="1"/>
  <c r="L15" i="11" l="1"/>
  <c r="F11" i="4" s="1"/>
  <c r="L17" i="10"/>
  <c r="F10" i="4" s="1"/>
  <c r="L22" i="9"/>
  <c r="F9" i="4" s="1"/>
  <c r="E13" i="4" l="1"/>
  <c r="G13" i="4"/>
  <c r="H13" i="4"/>
  <c r="C13" i="4"/>
  <c r="I12" i="4"/>
  <c r="I11" i="4"/>
  <c r="I10" i="4"/>
  <c r="I9" i="4"/>
  <c r="I8" i="4"/>
  <c r="L19" i="1"/>
  <c r="F7" i="4" l="1"/>
  <c r="I7" i="4" s="1"/>
  <c r="I13" i="4" s="1"/>
  <c r="F13" i="4" l="1"/>
</calcChain>
</file>

<file path=xl/sharedStrings.xml><?xml version="1.0" encoding="utf-8"?>
<sst xmlns="http://schemas.openxmlformats.org/spreadsheetml/2006/main" count="949" uniqueCount="520">
  <si>
    <t>เป้าประสงค์</t>
  </si>
  <si>
    <t>ตัวชี้วัด</t>
  </si>
  <si>
    <t>หน่วยนับ</t>
  </si>
  <si>
    <t>เป้าหมาย</t>
  </si>
  <si>
    <t>กลยุทธ์</t>
  </si>
  <si>
    <t>กิจกรรม/โครงการ</t>
  </si>
  <si>
    <t>งบประมาณ</t>
  </si>
  <si>
    <t>ผู้รับผิดชอบ</t>
  </si>
  <si>
    <t>แผ่นดิน</t>
  </si>
  <si>
    <t>รายได้</t>
  </si>
  <si>
    <t>แหล่งอื่น</t>
  </si>
  <si>
    <t>รวม</t>
  </si>
  <si>
    <t>มหาวิทยาลัยแม่โจ้-ชุมพร</t>
  </si>
  <si>
    <t>จำนวนตัวชี้วัด</t>
  </si>
  <si>
    <t>จำนวนโครงการ/กิจกรรม</t>
  </si>
  <si>
    <t>แหล่งงบประมาณ</t>
  </si>
  <si>
    <t>ภายนอก</t>
  </si>
  <si>
    <t>อื่น</t>
  </si>
  <si>
    <t>รวม (บาท)</t>
  </si>
  <si>
    <t>ยุทธศาสตร์ แม่โจ้-ชุมพร</t>
  </si>
  <si>
    <r>
      <rPr>
        <b/>
        <sz val="18"/>
        <color theme="1"/>
        <rFont val="TH SarabunPSK"/>
        <family val="2"/>
      </rPr>
      <t>งานสนับสนุนหลัก :</t>
    </r>
    <r>
      <rPr>
        <sz val="18"/>
        <color theme="1"/>
        <rFont val="TH SarabunPSK"/>
        <family val="2"/>
      </rPr>
      <t xml:space="preserve"> งานบริการการศึกษาและกิจการนักศึกษา</t>
    </r>
  </si>
  <si>
    <r>
      <rPr>
        <b/>
        <sz val="18"/>
        <color theme="1"/>
        <rFont val="TH SarabunPSK"/>
        <family val="2"/>
      </rPr>
      <t>ผู้บริหารที่รับผิดชอบหลัก :</t>
    </r>
    <r>
      <rPr>
        <sz val="18"/>
        <color theme="1"/>
        <rFont val="TH SarabunPSK"/>
        <family val="2"/>
      </rPr>
      <t xml:space="preserve"> คณบดี/รองคณบดีฝ่ายยุทธศาสตร์ บริการวิชาการและวิจัย</t>
    </r>
  </si>
  <si>
    <r>
      <rPr>
        <b/>
        <sz val="18"/>
        <color theme="1"/>
        <rFont val="TH SarabunPSK"/>
        <family val="2"/>
      </rPr>
      <t>งานสนับสนุนหลัก :</t>
    </r>
    <r>
      <rPr>
        <sz val="18"/>
        <color theme="1"/>
        <rFont val="TH SarabunPSK"/>
        <family val="2"/>
      </rPr>
      <t xml:space="preserve"> งานบริการการวิชาการ</t>
    </r>
  </si>
  <si>
    <r>
      <rPr>
        <b/>
        <sz val="18"/>
        <color theme="1"/>
        <rFont val="TH SarabunPSK"/>
        <family val="2"/>
      </rPr>
      <t>ผู้บริหารที่รับผิดชอบหลัก :</t>
    </r>
    <r>
      <rPr>
        <sz val="18"/>
        <color theme="1"/>
        <rFont val="TH SarabunPSK"/>
        <family val="2"/>
      </rPr>
      <t xml:space="preserve"> รองคณบดีฝ่ายบริหารและพัฒนาวิชาการ/รองคณบดีฝ่ายยุทธศาสตร์ บริการวิชาการและวิจัย/ ที่ปรึกษาคณบดีฝ่ายกิจการนักศึกษาและศิษย์เก่าสัมพันธ์</t>
    </r>
  </si>
  <si>
    <r>
      <rPr>
        <b/>
        <sz val="18"/>
        <color theme="1"/>
        <rFont val="TH SarabunPSK"/>
        <family val="2"/>
      </rPr>
      <t>งานสนับสนุนหลัก :</t>
    </r>
    <r>
      <rPr>
        <sz val="18"/>
        <color theme="1"/>
        <rFont val="TH SarabunPSK"/>
        <family val="2"/>
      </rPr>
      <t xml:space="preserve"> งานบริหารและธุรการ / งานคลังและพัสดุ / งานนโยบายแผนและประกันคุณภาพ / งานบริการวิชาการและวิจัย / งานบริการการการศึกษาและกิจการนักศึกษา</t>
    </r>
  </si>
  <si>
    <t>2.1 จำนวนนักศึกษาใหม่ระดับปริญญาตรี</t>
  </si>
  <si>
    <t>2.2 ร้อยละของผู้สำเร็จการศึกษาภายในระยะเวลาของหลักสูตร</t>
  </si>
  <si>
    <t>2.3 ร้อยละของบัณฑิตที่มีงานทำหรือประกอบอาชีพอิสระภายใน 1 ปี</t>
  </si>
  <si>
    <t>2.4 ความพึงพอใจผู้ใช้บัณฑิต</t>
  </si>
  <si>
    <t>2.5 รายได้เริ่มต้นเฉลี่ยต่อเดือนของบัณฑิตระดับปริญญาตรี</t>
  </si>
  <si>
    <t>2.11 จำนวนเงินวิจัยด้านวิทยาศาสตร์และเทคโนโลยี</t>
  </si>
  <si>
    <t>2.12 จำนวนเงินวิจัยด้านสังคมศาสตร์</t>
  </si>
  <si>
    <t>2.13 ร้อยละของอาจารย์และนักวิจัยประจำที่มีผลงานวิจัย</t>
  </si>
  <si>
    <t>2.14 ร้อยละผลงานวิจัยหรืองานสร้างสรรค์ที่นำไปใช้ประโยชน์</t>
  </si>
  <si>
    <t>2.15 จำนวนงานวิจัยที่นำไปใช้ในเชิงพาณิชย์</t>
  </si>
  <si>
    <t>2.16 ร้อยละของผลงานวิจัยที่ได้รับการตีพิมพ์เผยแพร่ตามเกณฑ์การเผยแพร่ผลงานวิชาการของ กพอ.</t>
  </si>
  <si>
    <t>2.17 ร้อยละของบทความวิจัยที่ได้รับการอ้างอิง (Citation)</t>
  </si>
  <si>
    <t>2.18 องค์ความรู้ด้านการเกษตรที่ได้รับการยอมรับในระดับนานาชาติ</t>
  </si>
  <si>
    <t>2.19 จำนวนงบประมาณบริการวิชาการจากแหล่งทุนภายนอก</t>
  </si>
  <si>
    <t>2.20 จำนวนแหล่งเรียนรู้/ฐานเรียนรู้ (KAP &amp; KP)</t>
  </si>
  <si>
    <t>2.21 ผลกระทบด้านเศรษฐกิจ สังคม และคุณภาพชีวิตของชุมชนจากการบริการวิชาการ</t>
  </si>
  <si>
    <t>2.24 ระดับความสำเร็จแผนปฏิบัติงานประจำปี</t>
  </si>
  <si>
    <t>2.25 ร้อยละของอาจารย์ที่มีตำแหน่งทางวิชาการ</t>
  </si>
  <si>
    <t>2.26 ร้อยละของบุคลากรที่ได้รับการพัฒนาตาม Training Roadmap</t>
  </si>
  <si>
    <t>2.27 ผลประเมินธรรมาภิบาลและความโปร่งใส (ITA)</t>
  </si>
  <si>
    <t>2.23 จำนวนรางวัลด้านศิลปวัฒนธรรม</t>
  </si>
  <si>
    <r>
      <rPr>
        <b/>
        <sz val="18"/>
        <color theme="1"/>
        <rFont val="TH SarabunPSK"/>
        <family val="2"/>
      </rPr>
      <t>ผู้บริหารที่รับผิดชอบหลัก :</t>
    </r>
    <r>
      <rPr>
        <sz val="18"/>
        <color theme="1"/>
        <rFont val="TH SarabunPSK"/>
        <family val="2"/>
      </rPr>
      <t xml:space="preserve"> รองคณบดีฝ่ายบริหารและพัฒนาวิชาการ</t>
    </r>
  </si>
  <si>
    <t>3.1 ความสำเร็จของการเป็นผู้นำเครือข่ายสถาบันการศึกษาด้านการเกษตรระดับนานาชาติ</t>
  </si>
  <si>
    <t>3.2 จำนวนนักศึกษาต่างชาติทุกระดับ/ ทุกหลักสูตร</t>
  </si>
  <si>
    <t>3.3 จำนวนกิจกรรมกับต่างชาติตามความร่วมมือ</t>
  </si>
  <si>
    <t>3.5 จำนวนอาจารย์/นักวิจัยแลกเปลี่ยน (Outbound)</t>
  </si>
  <si>
    <r>
      <rPr>
        <b/>
        <sz val="18"/>
        <color theme="1"/>
        <rFont val="TH SarabunPSK"/>
        <family val="2"/>
      </rPr>
      <t>ผู้บริหารที่รับผิดชอบหลัก :</t>
    </r>
    <r>
      <rPr>
        <sz val="18"/>
        <color theme="1"/>
        <rFont val="TH SarabunPSK"/>
        <family val="2"/>
      </rPr>
      <t xml:space="preserve"> รองคณบดีฝ่ายยุทธศาสตร์ บริการวิชาการและวิจัย</t>
    </r>
  </si>
  <si>
    <r>
      <rPr>
        <b/>
        <sz val="18"/>
        <color theme="1"/>
        <rFont val="TH SarabunPSK"/>
        <family val="2"/>
      </rPr>
      <t>งานสนับสนุนหลัก :</t>
    </r>
    <r>
      <rPr>
        <sz val="18"/>
        <color theme="1"/>
        <rFont val="TH SarabunPSK"/>
        <family val="2"/>
      </rPr>
      <t xml:space="preserve"> งานบริการวิชาการและวิจัย</t>
    </r>
  </si>
  <si>
    <t>4.1 จำนวนผลงานวิจัยที่ยื่นขอจดสิทธิบัตร/อนุสิทธิบัตร/บัญชีนวัตกรรม/นวัตกรรมต้นแบบ</t>
  </si>
  <si>
    <t>4.2 นักศึกษาและบัณฑิตผู้ประกอบการ หรือผู้ที่ได้รับการพัฒนาเป็นผู้ประกอบการ</t>
  </si>
  <si>
    <t>4.3 รางวัลด้านผู้ประกอบการ (Startup Awards)</t>
  </si>
  <si>
    <t>4.4 งบประมาณจากแหล่งทุนภายนอกสนับสนุนการสร้างผู้ประกอบการ/ธุรกิจใหม่</t>
  </si>
  <si>
    <t>4.6 ระบบนิเวศด้านเทคโนโลยีและนวัตกรรมเพื่อเร่งพัฒนาผู้ประกอบการ</t>
  </si>
  <si>
    <t>4.7 หลักสูตร/ โปรแกรมเฉพาะที่ใช้เทคโนโลยี/นวัตกรรมเพื่อพัฒนาความเป็นผู้ประกอบการ</t>
  </si>
  <si>
    <t>4.8 งบประมาณการพัฒนาเทคโนโลยี/นวัตกรรมเพื่อพัฒนาความเป็นผู้ประกอบการ</t>
  </si>
  <si>
    <t>4.9 ความร่วมมือเพื่อพัฒนาผู้ประกอบการและส่งเสริมการสร้างนวัตกรรมกับภาคธุรกิจ/อุตสาหกรรม</t>
  </si>
  <si>
    <r>
      <rPr>
        <b/>
        <sz val="18"/>
        <color theme="1"/>
        <rFont val="TH SarabunPSK"/>
        <family val="2"/>
      </rPr>
      <t>ผู้บริหารที่รับผิดชอบหลัก :</t>
    </r>
    <r>
      <rPr>
        <sz val="18"/>
        <color theme="1"/>
        <rFont val="TH SarabunPSK"/>
        <family val="2"/>
      </rPr>
      <t xml:space="preserve"> คณบดี / รองคณบดีฝ่ายบริหารและพัฒนาวิชาการ</t>
    </r>
  </si>
  <si>
    <r>
      <rPr>
        <b/>
        <sz val="18"/>
        <color theme="1"/>
        <rFont val="TH SarabunPSK"/>
        <family val="2"/>
      </rPr>
      <t>งานสนับสนุนหลัก :</t>
    </r>
    <r>
      <rPr>
        <sz val="18"/>
        <color theme="1"/>
        <rFont val="TH SarabunPSK"/>
        <family val="2"/>
      </rPr>
      <t xml:space="preserve"> งานคลังและพัสดุ</t>
    </r>
  </si>
  <si>
    <t>5.2 จำนวนงบประมาณเงินรายได้</t>
  </si>
  <si>
    <t>5.3 จำนวนเงินในกองทุนเงินสะสมเพื่อความมั่นคง</t>
  </si>
  <si>
    <r>
      <rPr>
        <b/>
        <sz val="18"/>
        <color theme="1"/>
        <rFont val="TH SarabunPSK"/>
        <family val="2"/>
      </rPr>
      <t>มิติที่ 1 :</t>
    </r>
    <r>
      <rPr>
        <sz val="18"/>
        <color theme="1"/>
        <rFont val="TH SarabunPSK"/>
        <family val="2"/>
      </rPr>
      <t xml:space="preserve"> การขับเคลื่อนยุทธศาสตร์ 100 ปี (SPO)</t>
    </r>
  </si>
  <si>
    <t>น้ำหนัก</t>
  </si>
  <si>
    <t>ระดับ</t>
  </si>
  <si>
    <t>1.2 ความสำเร็จของยุทธศาสตร์เกษตรอินทรีย์</t>
  </si>
  <si>
    <r>
      <rPr>
        <b/>
        <sz val="18"/>
        <color theme="1"/>
        <rFont val="TH SarabunPSK"/>
        <family val="2"/>
      </rPr>
      <t>มิติที่ 2 :</t>
    </r>
    <r>
      <rPr>
        <sz val="18"/>
        <color theme="1"/>
        <rFont val="TH SarabunPSK"/>
        <family val="2"/>
      </rPr>
      <t xml:space="preserve"> การขับเคลื่อนผลการดำเนินงานตามพันธกิจหลัก (MOC)</t>
    </r>
  </si>
  <si>
    <t>คน</t>
  </si>
  <si>
    <t>ร้อยละ</t>
  </si>
  <si>
    <t>คะแนน</t>
  </si>
  <si>
    <t>บาท</t>
  </si>
  <si>
    <t>หลักสูตร</t>
  </si>
  <si>
    <t>รางวัล</t>
  </si>
  <si>
    <t>ล้านบาท</t>
  </si>
  <si>
    <t>เรื่อง</t>
  </si>
  <si>
    <t>แห่ง</t>
  </si>
  <si>
    <t>ค่าเฉลี่ย</t>
  </si>
  <si>
    <t>2.22 รายได้จากการให้บริการวิชาการ (อบรม ดูงาน ที่ปรึกษา วิทยากร ฯลฯ)</t>
  </si>
  <si>
    <r>
      <rPr>
        <b/>
        <sz val="18"/>
        <color theme="1"/>
        <rFont val="TH SarabunPSK"/>
        <family val="2"/>
      </rPr>
      <t>มิติที่ 3 :</t>
    </r>
    <r>
      <rPr>
        <sz val="18"/>
        <color theme="1"/>
        <rFont val="TH SarabunPSK"/>
        <family val="2"/>
      </rPr>
      <t xml:space="preserve"> การขับเคลื่อนความเป็นนานาชาติ (International)</t>
    </r>
  </si>
  <si>
    <t>เป้าหมาย 64</t>
  </si>
  <si>
    <t>กิจกรรม</t>
  </si>
  <si>
    <t>อันดับ</t>
  </si>
  <si>
    <r>
      <rPr>
        <b/>
        <sz val="18"/>
        <color theme="1"/>
        <rFont val="TH SarabunPSK"/>
        <family val="2"/>
      </rPr>
      <t>มิติที่ 4 :</t>
    </r>
    <r>
      <rPr>
        <sz val="18"/>
        <color theme="1"/>
        <rFont val="TH SarabunPSK"/>
        <family val="2"/>
      </rPr>
      <t xml:space="preserve"> การพลิกโฉมมหาวิทยาลัย (Reinventing)</t>
    </r>
  </si>
  <si>
    <t>ความร่วมมือ</t>
  </si>
  <si>
    <r>
      <rPr>
        <b/>
        <sz val="18"/>
        <color theme="1"/>
        <rFont val="TH SarabunPSK"/>
        <family val="2"/>
      </rPr>
      <t>มิติที่ 5 :</t>
    </r>
    <r>
      <rPr>
        <sz val="18"/>
        <color theme="1"/>
        <rFont val="TH SarabunPSK"/>
        <family val="2"/>
      </rPr>
      <t xml:space="preserve"> การเพิ่มรายได้ลดรายจ่าย (Income)</t>
    </r>
  </si>
  <si>
    <r>
      <rPr>
        <b/>
        <sz val="18"/>
        <color theme="1"/>
        <rFont val="TH SarabunPSK"/>
        <family val="2"/>
      </rPr>
      <t>มิติที่ 6 :</t>
    </r>
    <r>
      <rPr>
        <sz val="18"/>
        <color theme="1"/>
        <rFont val="TH SarabunPSK"/>
        <family val="2"/>
      </rPr>
      <t xml:space="preserve"> การพัฒนาตามยุทธศาสตร์ / อัตลักษณ์ / ภารกิจเฉพาะของส่วนงาน</t>
    </r>
  </si>
  <si>
    <r>
      <rPr>
        <b/>
        <sz val="18"/>
        <color theme="1"/>
        <rFont val="TH SarabunPSK"/>
        <family val="2"/>
      </rPr>
      <t>ผู้บริหารที่รับผิดชอบหลัก :</t>
    </r>
    <r>
      <rPr>
        <sz val="18"/>
        <color theme="1"/>
        <rFont val="TH SarabunPSK"/>
        <family val="2"/>
      </rPr>
      <t xml:space="preserve"> คณบดี / รองคณบดีฝ่ายยุทธศาสตร์ บริการวิชาการและวิจัย</t>
    </r>
  </si>
  <si>
    <t>6.1 ชุมชนได้รับการยกระดับจากโครงการบริการวิชาการของมหาวิทยาลัย</t>
  </si>
  <si>
    <t>ชุมชน</t>
  </si>
  <si>
    <t>ศูนย์</t>
  </si>
  <si>
    <t>6.2 ศูนย์การเรียนรู้ทางด้านการเกษตรและสิ่งแวดล้อมที่เพิ่มขึ้น</t>
  </si>
  <si>
    <t>6.3 หลักสูตรระยะสั้นที่ก่อให้เกิดรายได้</t>
  </si>
  <si>
    <t>6.4 โครงการด้านการอนุรักษ์สิ่งแวดล้อมและสังคมวัฒนธรรม</t>
  </si>
  <si>
    <t>โครงการ</t>
  </si>
  <si>
    <t>สรุปรายละเอียดตัวชี้วัดและค่าเป้าหมายตามแผนพัฒนาส่วนงาน ประจำปีงบประมาณ พ.ศ.2564</t>
  </si>
  <si>
    <t>มิติ</t>
  </si>
  <si>
    <t>มิติที่ 1 การขับเคลื่อนยุทธศาสตร์ 100 ปี (SPO)</t>
  </si>
  <si>
    <t>มิติที่ 2 การขับเคลื่อนผลการดำเนินงานตามพันธกิจหลัก (MOC)</t>
  </si>
  <si>
    <t>มิติที่ 4 การพลิกโฉมมหาวิทยาลัย (Reinventing)</t>
  </si>
  <si>
    <t>มิติที่ 5 การเพิ่มรายได้ลดรายจ่าย (Income)</t>
  </si>
  <si>
    <t>มิติที่ 6 การพัฒนาตามยุทธศาสตร์ / อัตลักษณ์ / ภารกิจเฉพาะของส่วนงาน</t>
  </si>
  <si>
    <t>มิติที่ 3 การขับเคลื่อนความเป็นนานาชาติ</t>
  </si>
  <si>
    <t>1.1 จำนวนนักศึกษาเป็นไปตามแผน</t>
  </si>
  <si>
    <t>1.1.1 จำนวนนักศึกษาใหม่เพิ่มขึ้น</t>
  </si>
  <si>
    <t>1. ส่งเสริมการประชาสัมพันธ์ที่มีความหลากหลาย</t>
  </si>
  <si>
    <t>รองฯบริหารและพัฒนาวิชาการ</t>
  </si>
  <si>
    <t>1.1.2 จำนวนหลักสูตรที่ปรับปรุงตามรอบระยะเวลา</t>
  </si>
  <si>
    <t>2. ปรับปรุงหลักสูตรหรือพัฒนาหลักสูตรด้วยกระบวนการ OBE ตามกรอบระยะเวลาและทันต่อการเปลี่ยนแปลง</t>
  </si>
  <si>
    <t>1.2 การจัดการศึกษาที่ส่งเสริมการเรียนรู้ในศตวรรษที่ 21 และการเรียนรู้ตลอดชีวิต</t>
  </si>
  <si>
    <r>
      <t xml:space="preserve">1.2.1 </t>
    </r>
    <r>
      <rPr>
        <sz val="14"/>
        <color rgb="FF000000"/>
        <rFont val="TH SarabunPSK"/>
        <family val="2"/>
      </rPr>
      <t>ความพึงพอใจของหน่วยงาน/ผู้ประกอบการที่ใช้งานบัณฑิต</t>
    </r>
  </si>
  <si>
    <r>
      <t>3. ผ</t>
    </r>
    <r>
      <rPr>
        <sz val="14"/>
        <color rgb="FF000000"/>
        <rFont val="TH SarabunPSK"/>
        <family val="2"/>
      </rPr>
      <t>ลิตบัณฑิตที่มีคุณภาพและตรงต่อความต้องการของผู้ใช้บัณฑิต </t>
    </r>
  </si>
  <si>
    <t>นายณรงค์ โยธิน</t>
  </si>
  <si>
    <t>1.2.2 ร้อยละของบัณฑิตที่มีงานทำและศึกษาต่อในระยะเวลา 1 ปี</t>
  </si>
  <si>
    <t>1.2.3 ร้อยละความพึงพอใจของนักศึกษาต่อหลักสูตร</t>
  </si>
  <si>
    <t xml:space="preserve">ร้อยละ </t>
  </si>
  <si>
    <t>4. ส่งเสริมให้นักศึกษาได้เรียนรู้การเรียนการสอนในหลักสูตร</t>
  </si>
  <si>
    <t>1.2.4 ผลการประเมินคุณภาพการศึกษาระดับหลักสูตร และระดับคณะ</t>
  </si>
  <si>
    <t>5. พัฒนาระบบการประกันคุณภาพการศึกษาภายใน มหาวิทยาลัยแม่โจ้-ชุมพร</t>
  </si>
  <si>
    <t>น.ส.เยาวลักษณ์ อภิวัฒนเสวี</t>
  </si>
  <si>
    <t>1.3 พัฒนานักศึกษาให้มีการเรียนรู้ตลอดชีวิตได้ด้วยตนเอง</t>
  </si>
  <si>
    <t>1.3.1 ระดับความสำเร็จของแผนการจัดกิจกรรมพัฒนานักศึกษา</t>
  </si>
  <si>
    <t>6. ส่งเสริมและสนับสนุนการจัดทำแผนกิจกรรมพัฒนานักศึกษาที่สอดคล้องกับกรอบมาตรฐานคุณวุฒิ ระดับอุดมศึกษา (TQF) 5 ด้าน</t>
  </si>
  <si>
    <t>1.3.2 ร้อยละความสำเร็จตามวัตถุประสงค์ของโครงการพัฒนานักศึกษา</t>
  </si>
  <si>
    <t>7. ส่งเสริมและสนับสนุนการจัดกิจกรรมที่เอื้อต่อการพัฒนานักศึกษาให้เป็นบัณฑิตที่พึงประสงค์</t>
  </si>
  <si>
    <t>น.ส.ศุจินธร รัตนิพนธ์</t>
  </si>
  <si>
    <t>อ.ดร.เชษฐ์ ใจเพชร</t>
  </si>
  <si>
    <t>อ.ดร.วีรภรณ์ โตคีรี</t>
  </si>
  <si>
    <t>ว่าที่ ร.ต.ขจรรักษ์ พู่พัฒนศิลป์</t>
  </si>
  <si>
    <t>นายชาญวิทย์ ขุนทองจันทร์</t>
  </si>
  <si>
    <t>-</t>
  </si>
  <si>
    <t>ผศ.อำนาจ รักษาพล</t>
  </si>
  <si>
    <t>งานกิจการนักศึกษา</t>
  </si>
  <si>
    <t>อ.ดร.ฐิระ ทองเหลือ</t>
  </si>
  <si>
    <t>1.3.3 จำนวนผลงานของนักศึกษาที่เข้าร่วมการแข่งขันในระดับชาติหรือนานาชาติ</t>
  </si>
  <si>
    <t>8. ส่งเสริมให้นักศึกษาเข้าร่วมกิจกรรมต่างๆ ในระดับชาติหรือนานาชาติ</t>
  </si>
  <si>
    <t>อ.ดร.พรพิมล พิมลรัตน์</t>
  </si>
  <si>
    <t>1.3.4 จำนวนกิจกรรมที่สร้างความสัมพันธ์ระหว่างศิษย์เก่าและมหาวิทยาลัย</t>
  </si>
  <si>
    <t>9. สร้างความสัมพันธ์ระหว่างศิษย์เก่าและมหาวิทยาลัย</t>
  </si>
  <si>
    <t>นายชัยวิชิต เพชรศิลา</t>
  </si>
  <si>
    <t>ยุทธศาสตร์ที่ 3 : การพัฒนางานวิจัยและนวัตกรรมสู่การเป็นมหาวิทยาลัยสุขภาวะ (Well-being)</t>
  </si>
  <si>
    <t>ยุทธศาสตร์ที่ 1 : การผลิตบัณฑิตและพัฒนานักศึกษาที่เชี่ยวชาญทางด้านวิชาการและวิชาชีพที่ทันต่อการเปลี่ยนแปลง</t>
  </si>
  <si>
    <t>3.1 การพัฒนาทางด้านงานวิจัย และนวัตกรรมสู่การเป็นมหาวิทยาลัยสุขภาวะ (Well-being)</t>
  </si>
  <si>
    <t>3.1.1 ร้อยละของโครงการวิจัยที่สอดคล้องกับการเป็นมหาวิทยาลัยสุขภาวะ</t>
  </si>
  <si>
    <t>1. ส่งเสริมและพัฒนาทักษะความเชี่ยวชาญของนักวิจัยสู่การเป็นมหาวิทยาลัยสุขภาวะ (well-being)</t>
  </si>
  <si>
    <t>3.1.2 ร้อยละของอาจารย์และนักวิจัยประจำที่มีผลงานวิจัยต่อจำนวนอาจารย์และนักวิจัยประจำทั้งหมด</t>
  </si>
  <si>
    <t>2. พัฒนาโครงการวิจัยสู่การเป็นมหาวิทยาลัยสุขภาวะ (well-being)</t>
  </si>
  <si>
    <t>3.1.3 ร้อยละความพึงพอใจของนักวิจัยต่อสิ่งสนับสนุน</t>
  </si>
  <si>
    <t>3. ส่งเสริมและพัฒนาสิ่งสนับสนุนงานวิจัยให้มีประสิทธิภาพ</t>
  </si>
  <si>
    <t>3.2 ผลงานวิจัยหรืองานสร้างสรรค์ที่นำไปใช้ประโยชน์</t>
  </si>
  <si>
    <t>3.2.1 จำนวนผลงานวิจัยหรืองานสร้างสรรค์ที่นำไปใช้ประโยชน์แก่หน่วยงานภายนอกอย่างเป็นรูปธรรมและมีการรับรองการใช้ประโยชน์</t>
  </si>
  <si>
    <t xml:space="preserve">4. ผลักดันผลงานวิจัยไปสู่การใช้ประโยชน์ทุกมิติ </t>
  </si>
  <si>
    <t>3.2.2 ร้อยละของผลงานวิจัยที่มีการนำเสนอในระดับชาติหรือนานาชาติ</t>
  </si>
  <si>
    <t>5. ส่งเสริมและสนับสนุนการนำเสนอผลงาน และเผยแพร่ผลงานวิจัยที่ไปตีพิมพ์ในวารสารระดับชาติและนานาชาติ</t>
  </si>
  <si>
    <t>ยุทธศาสตร์ที่ 4 : การบริการวิชาการเพื่อเผยแพร่องค์ความรู้ และสร้างทักษะวิชาชีพ</t>
  </si>
  <si>
    <t>4.1 ส่งเสริมการบริการวิชาการเพื่อเผยแพร่องค์ความรู้ และสร้างทักษะวิชาชีพ</t>
  </si>
  <si>
    <t>4.1.1 ร้อยละความสำเร็จของกิจกรรมเพื่อเผยแพร่องค์ความรู้</t>
  </si>
  <si>
    <t>1. ส่งเสริมงานบริการวิชาการที่เสริมสร้างทักษะวิชาชีพ</t>
  </si>
  <si>
    <t>อ.ดร.ชรินทร ศรีวิฑูรย์</t>
  </si>
  <si>
    <t>5.1 ทำนุบำรุงศิลปวัฒนธรรมและสิ่งแวดล้อม</t>
  </si>
  <si>
    <t>5.1.1 ร้อยละความสำเร็จตามวัตถุประสงค์ของโครงการทำนุบำรุงศิลปวัฒนธรรมและสิ่งแวดล้อม</t>
  </si>
  <si>
    <t>1. พัฒนาแผนและกิจกรรมทำนุบำรุงศิลปวัฒนธรรมและการมีส่วนร่วมของทุกภาคส่วน</t>
  </si>
  <si>
    <t>5.1.2 ร้อยละของการมีส่วนร่วมของบุคลากรและนักศึกษา</t>
  </si>
  <si>
    <t>2. ส่งเสริมให้นักศึกษาและบุคลากรได้สืบสานประเพณีวัฒนธรรม ภูมิปัญญาท้องถิ่น</t>
  </si>
  <si>
    <t>20,000.-</t>
  </si>
  <si>
    <t>5.1.3 จำนวนโครงการด้านอนุรักษ์สิ่งแวดล้อม</t>
  </si>
  <si>
    <t>3. ส่งเสริมกิจกรรมอนุรักษ์สิ่งแวดล้อม</t>
  </si>
  <si>
    <t>ยุทธศาสตร์ที่ 5 : การทำนุบำรุงศิลปวัฒนธรรมและสิ่งแวดล้อมแบบบูรณาการ</t>
  </si>
  <si>
    <t>ยุทธศาสตร์ที่ 6 : การบริหารจัดการสู่องค์กรอย่างมีส่วนร่วม</t>
  </si>
  <si>
    <t>6.1 การสร้างการมีส่วนร่วมในการบริหารจัดการองค์กร</t>
  </si>
  <si>
    <t xml:space="preserve">6.1.1 ร้อยละการมมีส่วนร่วมของบุคลากรในการขับเคลื่อนแผนยุทธศาสตร์ </t>
  </si>
  <si>
    <t>1. ส่งเสริมให้บุคลากรมีส่วนร่วมในการบริหารองค์กร</t>
  </si>
  <si>
    <t>9,850.-</t>
  </si>
  <si>
    <t>น.ส.สุวนันท์ สุวรรณเนาว์</t>
  </si>
  <si>
    <t>6.1.2 ค่าเฉลี่ยความสำเร็จของแผนปฏิบัติการประจำปีของมหาวิทยาลัย</t>
  </si>
  <si>
    <t>2. พัฒนาแผนยุทธศาสตร์อันนำไปสู่วิสัยทัศน์ของมหาวิทยาลัยและขับเคลื่อนถ่ายทอดแผนสู่การปฏิบัติ</t>
  </si>
  <si>
    <t>6.1.3 ระดับความพึงพอใจของนักศึกษา/บุคลากรต่อการสื่อสารภายในองค์กร</t>
  </si>
  <si>
    <t>3. พัฒนาระบบการสื่อสารองค์กร</t>
  </si>
  <si>
    <t>6.1.4 ผลการประเมินการบริหารงานของผู้บริหาร ทุกระดับ</t>
  </si>
  <si>
    <t>4. ส่งเสริมให้มีการบริหารจัดการโดยยึดหลักธรรมาภิบาล</t>
  </si>
  <si>
    <t>6.2.2 จำนวนบุคลากรที่มีตำแหน่งที่สูงขึ้น</t>
  </si>
  <si>
    <t>6. สนับสนุนบุคลากรที่มีคุณสมบัติในการทำตำแหน่งที่สูงขึ้นให้ผลิตผลงานและยื่นขอตำแหน่ง</t>
  </si>
  <si>
    <t>10,000.-</t>
  </si>
  <si>
    <t>6.2 มีทรัพยากรบุคคลที่มีสมรรถนะสูง</t>
  </si>
  <si>
    <t>6.2.1 ระดับความสำเร็จของตัวชี้วัดกับแผนพัฒนาบุคลากร</t>
  </si>
  <si>
    <t>5. จัดทำแผน และกำกับติดตามแผนพัฒนาบุคลากรมหาวิทยาลัยแม่โจ้-ชุมพร</t>
  </si>
  <si>
    <t>น.ส.จิรภรณ์  ใจอ่อน</t>
  </si>
  <si>
    <t>6.2.3 จำนวนกิจกรรมที่ส่งเสริมการสร้างขวัญและกำลังใจในการทำงาน</t>
  </si>
  <si>
    <t>7. สนับสนุนการสร้างขวัญและกำลังใจในการทำงาน</t>
  </si>
  <si>
    <t>ยุทธศาสตร์ที่ 2 : การพัฒนาสู่ความเป็นนานาชาติ</t>
  </si>
  <si>
    <t>2.1 มีเครือข่ายความร่วมมือและระบบแลกเปลี่ยนนักศึกษา บุคลากร ด้านสหกิจวิชาการ หรือวิจัย หรือบริการวิชาการกับต่างประเทศ</t>
  </si>
  <si>
    <t>2.1.1 จำนวนกิจกรรมภายใต้ความร่วมมือทางวิชาการกับต่างประเทศ</t>
  </si>
  <si>
    <t>1. ส่งเสริมและสนับสนุนนักศึกษา บุคลากรในการแลกเปลี่ยนด้านสหกิจวิชาการ วิจัย บริการวิชาการต่างประเทศ</t>
  </si>
  <si>
    <t xml:space="preserve">3.4 จำนวนอาจารย์/นักวิจัยแลกเปลี่ยน (Inbound) </t>
  </si>
  <si>
    <t>3.9 ผลการจัดอันดับ SDG Impact Ranking</t>
  </si>
  <si>
    <t>3.11 คะแนนการจัดอันดับ Green University Ranking</t>
  </si>
  <si>
    <t>มิติที่ 3</t>
  </si>
  <si>
    <t>มิติที่ 2</t>
  </si>
  <si>
    <t>มิติที่ 1</t>
  </si>
  <si>
    <t>มิติที่ 4</t>
  </si>
  <si>
    <t>มิติที่ 5</t>
  </si>
  <si>
    <t xml:space="preserve">5.1 จำนวนงบประมาณแผ่นดิน </t>
  </si>
  <si>
    <t>5.4 จำนวนงบประมาณในกองทุนที่ใช้ได้ทั้งเงินต้นและดอกผล</t>
  </si>
  <si>
    <t>5.5 จำนวนค่าใช้จ่ายที่ลดลง</t>
  </si>
  <si>
    <t>30. โครงการทบทวนแผนปฏิบัติการประจำปีงบประมาณ พ.ศ.2564 และจัดทำแผนปฏิบัติการ ประจำปีงบประมาณ พ.ศ.2565</t>
  </si>
  <si>
    <t>พันธกิจด้านการผลิตบัณฑิต</t>
  </si>
  <si>
    <t>พันธกิจด้านการวิจัยและนวัตกรรม</t>
  </si>
  <si>
    <t>พันธกิจด้านการให้บริการวิชาการ</t>
  </si>
  <si>
    <t>พันธกิจด้านทำนุบำรุงศิลปวัฒนธรรม</t>
  </si>
  <si>
    <t>พันธกิจด้านการบริหารจัดการ</t>
  </si>
  <si>
    <t>โครงการประชาสัมพันธ์หลักสูตรเชิงรุก มหาวิทยาลัยแม่โจ้ – ชุมพร ปีการศึกษา 2564-65</t>
  </si>
  <si>
    <t>โครงการพัฒนาหลักสูตรที่สอดคล้องกับบริบท มหาวิทยาลัยแม่โจ้ – ชุมพร</t>
  </si>
  <si>
    <t xml:space="preserve"> โครงการปฐมนิเทศนักศึกษาใหม่ ประจำปีการศึกษา 2564</t>
  </si>
  <si>
    <t>โครงการปัจฉิมนิเทศนักศึกษา มหาวิทยาลัยแม่โจ้-ชุมพร ประจำปีการศึกษา 2563</t>
  </si>
  <si>
    <t>โครงการการประเมินคุณภาพการศึกษาภยใน ระดับหลักสูตร และระดับคณะ ประจำปีการศึกษา 2563</t>
  </si>
  <si>
    <t>โครงการนำเสนอผลงานทางวิชาการระดับปริญญาบัณฑิตด้านวิทยาศาสตร์และเทคโนโลยีการเกษตร (RUCA)</t>
  </si>
  <si>
    <t>โครงการเลือกตั้งคณะกรรมการผู้นำนักศึกษา ปีการศึกษา 2563</t>
  </si>
  <si>
    <t>โครงการสัมมนาสภานักศึกษา 3 วิทยาเขต ประจำปีการศึกษา 2563</t>
  </si>
  <si>
    <t>โครงการประชุมสมัยวิสามัญ ประจำปีการศึกษา 2563</t>
  </si>
  <si>
    <t>โครงการสัมมนาองค์การนักศึกษา 3 วิทยาเขต ปีการศึกษา 2563</t>
  </si>
  <si>
    <t>โครงการสัมมนาองค์การนักศึกษา 3 วิทยาเขต ปีการศึกษา 2564</t>
  </si>
  <si>
    <t>โครงการแข่งขันกีฬาสีเชื่อมความสัมพันธ์ภายในมหาวิทยาลัยแม่โจ้-ชุมพร "คาวบอยเกมส์ ครั้งที่ 20" ประจำปีการศึกษา 2563</t>
  </si>
  <si>
    <t>โครงการประชุมเครือข่ายสภานิสิตนักศึกษาสัมพันธ์แห่งประเทศไทย ประจำปีการศึกษา 2563</t>
  </si>
  <si>
    <t>โครงการพัฒนานักศึกษาใหม่และส่งเสริมอัตลักษณ์ความเป็นลูกแม่โจ้ ประจำปีการศึกษา 2563</t>
  </si>
  <si>
    <t>โครงการกิจกรรมสานสัมพันธ์พี่น้องมหาวิทยาลัยแม่โจ้-ชุมพร รุ่นที่ 86 ปีการศึกษา 2564</t>
  </si>
  <si>
    <t>โครงการสิงห์เหนือ-เสือใต้ ครั้งที่ 15 ประจำปีการศึกษา 2563</t>
  </si>
  <si>
    <t>โครงการส่งเสริมการเรียนรู้ปุ๋ยหมัก "ปุ๋ยหมักรักษ์ช้าง" ประจำปีการศึกษา 2563</t>
  </si>
  <si>
    <t>7. ส่งเสริมและสนับสนุนการจัดกิจกรรมที่เอื้ต่อการพัฒนานักศึกษาให้เป็นบัณฑิตที่พึงประสงค์</t>
  </si>
  <si>
    <t>1.1 ร้อยละความสำเร็ของการขับเคลื่อนการดำเนินงานตามยุทธศาสตร์การพัฒนามหาวิทยาลัยสู่ปีที่ 100</t>
  </si>
  <si>
    <t>1.3 ความสำเร็จของการพัฒนาอุทยานเกษตรมหาวิทยาลัยแม่โจ้ 100 ปี (MJU Centennail Botanical Park)</t>
  </si>
  <si>
    <t>1.4 ความสำเร็จของยุทธศาสตร์กัญชงกัญชาคุณภาพสูง</t>
  </si>
  <si>
    <t>1.5 ความสำเร็จของการพัฒนา Product Champion (ตลอด Supply Chain)</t>
  </si>
  <si>
    <t>1.6 ความสำเร็จของการดำเนินงานกาดแม่โจ้ 2477</t>
  </si>
  <si>
    <t>1.7 ความสำเร็จของการจัดตั้งคณะสัตวแพทย์ศาสตร์ มหาวิทยาลัยแม่โจ้</t>
  </si>
  <si>
    <t>1.8 ความสำเร็จของการพัฒามหาวิทยาลัยสู่การเป็น Digital University</t>
  </si>
  <si>
    <t>1.9 ความสำเร็จของการดำเนินงานด้านเกษตรอัจฉริยะ (Smart Farming)</t>
  </si>
  <si>
    <t>1.10 ความสำเร็จของการพัฒนา Green Valley @ Maejo Phrae</t>
  </si>
  <si>
    <t>1.11 ความสำเร็จของการดำเนินงานโครงการ Well-being @ Chumporn</t>
  </si>
  <si>
    <t>2.6 ผลการประกันคุณภาพภายในของคณะ/สำนัก</t>
  </si>
  <si>
    <t>2.7 ร้อยละของนักศึกษาที่ผ่านกระบวนการพัฒนานักศึกษา 5 ด้าน</t>
  </si>
  <si>
    <t>2.8 จำนวนนักศึกษาที่เข้าร่วมกิจกรรมด้านการสร้างความเป็นผู้ประกอบการ</t>
  </si>
  <si>
    <t xml:space="preserve">2.9 จำนวนหลักสูตร Lifelong Learning </t>
  </si>
  <si>
    <t>2.10 จำนวนรางวัลที่นักศึกษาได้รับในระดับชาติ หรือนานาชาติ</t>
  </si>
  <si>
    <t>3.6 จำนวนนักศึกษาแลกเปลี่ยน (Inbound) หรือผู้เข้ารับการฝึกอบรมชาวต่างชาติ</t>
  </si>
  <si>
    <t>3.7 จำนวนนักศึกษาแลกเปลี่ยน (Outbound) หรือเดินทางไปศึกษาต่อในต่างประเทศ</t>
  </si>
  <si>
    <t>3.8 ร้อยละของนักศึกษาที่มีผลสอบมาตรฐานภาษาอังกฤษ (CEFR) ตั้งแต่ B1 ขึ้นไป</t>
  </si>
  <si>
    <t>3.9 ผลการจัดอันดับ WEBOMETRIC</t>
  </si>
  <si>
    <t>สูงขึ้น 10 อันดับ</t>
  </si>
  <si>
    <t>ผลงาน</t>
  </si>
  <si>
    <t>โครงการเปิดบ้านบริการวิชาการแม่โจ้-ชุมพร ครั้งที่ 3</t>
  </si>
  <si>
    <t>โครงการแผนธุรกิจเกษตรอินทรีย์สู่ชุมชนเพื่อสร้างทักษะวิชาชีพผู้ประกอบการ</t>
  </si>
  <si>
    <t>โครงการ "สภาอาสา แม่โจ้-ชุมพร"</t>
  </si>
  <si>
    <t>โครงการกีฬาทางน้ำ (แข่งขันพายเรือคายัค)</t>
  </si>
  <si>
    <t>โครงการแม่โจ้ กรีน มาร์เก็ต (ชมรมกองกำลัง "เที่ยว" รับใช้สังคม) ประจำปีการศึกษา 2563</t>
  </si>
  <si>
    <t>โครงการปันรักปันน้ำใจ ครั้งที่ 2 ประจำปีการศึกษา 2563</t>
  </si>
  <si>
    <t>โครงการเสริมสร้างสุขเพื่อนักศึกษา มหาวิทยาลัยแม่โจ้-ชุมพร อยู่ดีและมีความสุข ประจำปีการศึกษา 2563</t>
  </si>
  <si>
    <t>โครงการแม่โจ้อาสาพัฒนาประจำปีการศึกษา 2563</t>
  </si>
  <si>
    <t>โครงการแม่โจ้-ชุมพร โกลหนูคัพ 4*4 ครั้งที่ 2 ประจำปีการศึกษา 2563</t>
  </si>
  <si>
    <t>โครงการพัฒนาศักยภาพงานวิจัย มหาวิทยาลัยแม่โจ้-ชุมพร ประจำปีงบประมาณ พ.ศ.2564</t>
  </si>
  <si>
    <t>โครงการพิธีไหว้ครู มหาวิทยาลัยแม่โจ้-ชุมพร ประจำปีการศึกษา 2564</t>
  </si>
  <si>
    <t>โครงการแม่โจ้ร่วมใจปลูกต้นไม้เพื่อเศรษฐกิจ สังคม และสิ่งแวดล้อม</t>
  </si>
  <si>
    <t>โครงการทบทวนแผนปฏิบัติการประจำปีงบประมาณ พ.ศ.2564 และจัดทำแผนปฏิบัติการ ประจำปีงบประมาณ พ.ศ.2565</t>
  </si>
  <si>
    <t>โครงการแลกเปลี่ยนเรียนรู้การขึ้นสู่ตำแหน่งทางวิชาการ มหาวิทยาลัยแม่โจ้ – ชุมพร ประจำปี 2564</t>
  </si>
  <si>
    <t>การจัดทำแผนพัฒนาทรัพยากรมนุษย์ มหาวิทยาลัยแม่โจ้ - ชุมพร ประจำปีงบประมาณ 2564</t>
  </si>
  <si>
    <t>ค่าน้ำหนัก</t>
  </si>
  <si>
    <t>ผศ.ยุทธนา สว่างอารมย์</t>
  </si>
  <si>
    <t>ผศ.ดร.กมลวรรณ ศุภวิญญู</t>
  </si>
  <si>
    <t>อ.ดร.จิระศักดิ์ วิชาสวัสดิ์</t>
  </si>
  <si>
    <t>อ.นาตาลี อาร์ ใจเย็น</t>
  </si>
  <si>
    <t>อ.ปิยนุช จันทรัมพร</t>
  </si>
  <si>
    <t>อ.พัชรินทร์ วิริยะสุขสวัสดิ์</t>
  </si>
  <si>
    <t>อ.วิชชุดา เอื้ออารี</t>
  </si>
  <si>
    <t>ว่าที่ร้อยตรีขจรรักษ์ พู่พัฒนศิลป์</t>
  </si>
  <si>
    <t>โครงการการใช้นวัตกรรมการเกษตรอัจฉริยะ (Smart Agriculture) เพื่อยกระดับการเพาะเลี้ยงสัตว์น้ำด้วยวัตถุดิบอาหารในร่องน้ำสวนปาล์มน้ำมันแปลงใหญ่</t>
  </si>
  <si>
    <t>โครงการการฝึกอบรมเชิงปฏิบัติการ "การใช้พลังงานแสงอาทิตย์ในการเลี้ยงปลาดุกลูกผสมในระบบอควาโปนิกส์ (Aquaponics)"</t>
  </si>
  <si>
    <t>โครงการการถ่ายทอดเทคโนโลยีการผลิตไม้ดอกวงศ์ขิงที่เป็นอัตลักษณ์ภาคใต้แบบผสมผสานในสวนทุเรียน จังหวัดชุมพร</t>
  </si>
  <si>
    <t>โครงการส่งเสริมการแปรรูปผลิตภัณฑ์พืชเศรษฐกิจเมืองใต้โดยใช้ทุนทางวัฒนธรรม ภูมิปัญญาท้องถิ่นตามแนวทางปรัชญาเศรษฐกิจพอเพียง</t>
  </si>
  <si>
    <t>โครงการการถ่ายทอดเทคโนโลยีการใช้สารสกัดแทนนินจากเปลือกกล้วยหอมทองดิบเพื่อการลดของเสียและตะกอนจากน้ำทิ้งจากการเพาะเลี้ยงสัตว์น้ำ</t>
  </si>
  <si>
    <t>โครงการการพัฒนาการผลิตสาหร่ายทะเลแบบการเพาะเลี้ยงแบบอินทรีย์เพื่อมุ่งสู่อาหารปลอดภัย</t>
  </si>
  <si>
    <t xml:space="preserve"> โครงการการอบรมเชิงปฏิบัติการ "การควบคุมและกำจัดศัตรูพืชโดยใช้ชีววิธี"</t>
  </si>
  <si>
    <t>โครงการการส่งเสริมการใช้สารสกัดจากสมุนไพรเพื่อสุขภาวะและทางการเกษตร</t>
  </si>
  <si>
    <t>โครงการต้นแบบการยกระดับคุณภาพชีวิตแบบมีส่วนร่วมที่เป็นมิตรด้านสิ่งแวดล้อม (Green Farm) เพื่อการพัฒนาที่ยั่งยืนของกลุ่มเกษตรกรฟาร์มกุ้ง</t>
  </si>
  <si>
    <t>โครงการ ไผ่เพื่อการศึกษาและการค้า มหาวิทยาลัยแม่โจ้-ชุมพร</t>
  </si>
  <si>
    <t>4.1.2 จำนวนหลักสูตรอบรมระยะสั้นที่เปิดให้บริการวิชาการแก่สังคม</t>
  </si>
  <si>
    <t>อ.ดร.อนิรุต หนูปลอด</t>
  </si>
  <si>
    <t>ผศ.ดร.ศุทธิกานต์ คงคล้าย</t>
  </si>
  <si>
    <t xml:space="preserve">โครงการพัฒนาการเรียนการสอนเพื่อพัฒนาทักษะการเรียนรู้ในศตวรรษที่ 21  สาขาวิชาการท่องเที่ยวเชิงบูรณาการ       </t>
  </si>
  <si>
    <t>โครงการส่งเสริมการเรียนรู้ในศตวรรษที่ 21 นอกห้องเรียนเพื่อพัฒนาทักษะชีวิตและอาชีพตามหลักการเรียนรู้ตลอดชีวิต (lifelong learning)</t>
  </si>
  <si>
    <t>โครงการเสริมสร้างความรู้การเมืองการปกครองส่วนภูมิภาคและส่วนท้องถิ่น</t>
  </si>
  <si>
    <t>โครงการพัฒนาทักษะการเรียนรู้ทางเทคโนโลยีและนวัตกรรมสู่ศตวรรษที่ 21</t>
  </si>
  <si>
    <t>การพัฒนาทักษะ Reskill และ Upskill เพื่อนำไปสู่ความสำเร็จในการปฏิบัติร่วมกับชุมชน</t>
  </si>
  <si>
    <r>
      <t>2.6 ผลการประกันคุณภาพภายในของคณะ/สำนัก</t>
    </r>
    <r>
      <rPr>
        <sz val="14"/>
        <color rgb="FFFF0000"/>
        <rFont val="TH SarabunPSK"/>
        <family val="2"/>
      </rPr>
      <t xml:space="preserve"> (งานประกัน)</t>
    </r>
  </si>
  <si>
    <r>
      <t xml:space="preserve">2.1 จำนวนนักศึกษาใหม่ระดับปริญญาตรี  </t>
    </r>
    <r>
      <rPr>
        <sz val="14"/>
        <color rgb="FFFF0000"/>
        <rFont val="TH SarabunPSK"/>
        <family val="2"/>
      </rPr>
      <t>(งานรับเข้า / งานประชาสัมพันธ์)</t>
    </r>
  </si>
  <si>
    <r>
      <t xml:space="preserve">2.24 ระดับความสำเร็จแผนปฏิบัติงานประจำปี  </t>
    </r>
    <r>
      <rPr>
        <sz val="14"/>
        <color rgb="FFFF0000"/>
        <rFont val="TH SarabunPSK"/>
        <family val="2"/>
      </rPr>
      <t>(งานแผน)</t>
    </r>
  </si>
  <si>
    <r>
      <t>3.3 จำนวนกิจกรรมกับต่างชาติตามความร่วมมือ</t>
    </r>
    <r>
      <rPr>
        <sz val="16"/>
        <color rgb="FFFF0000"/>
        <rFont val="TH SarabunPSK"/>
        <family val="2"/>
      </rPr>
      <t xml:space="preserve"> (ฝ่ายวิเทศน์สัมพันธ์)</t>
    </r>
  </si>
  <si>
    <r>
      <t xml:space="preserve">3.10 ผลการจัดอันดับ U-Multirank </t>
    </r>
    <r>
      <rPr>
        <sz val="16"/>
        <color rgb="FFFF0000"/>
        <rFont val="TH SarabunPSK"/>
        <family val="2"/>
      </rPr>
      <t>(สาขาพืช)</t>
    </r>
  </si>
  <si>
    <r>
      <t xml:space="preserve">4.2 นักศึกษาและบัณฑิตผู้ประกอบการ หรือผู้ที่ได้รับการพัฒนาเป็นผู้ประกอบการ </t>
    </r>
    <r>
      <rPr>
        <sz val="16"/>
        <color rgb="FFFF0000"/>
        <rFont val="TH SarabunPSK"/>
        <family val="2"/>
      </rPr>
      <t>(สาขาการจัดการ / ท่องเที่ยว)</t>
    </r>
  </si>
  <si>
    <r>
      <t>4.5 บุคลากรสถาบันอุดมศึกษาแลกเปลี่ยนความรู้สู่ภาคธุรกิจ/อุตสาหกรรม</t>
    </r>
    <r>
      <rPr>
        <sz val="16"/>
        <color rgb="FFFF0000"/>
        <rFont val="TH SarabunPSK"/>
        <family val="2"/>
      </rPr>
      <t xml:space="preserve"> (สาขาการจัดการ / ท่องเที่ยว)</t>
    </r>
  </si>
  <si>
    <t>5.6 ประสิทธิภาพการดำเนินงานและการใช้จ่ายเงินอุดหนุน (งานคลังและพัสดุ)</t>
  </si>
  <si>
    <r>
      <t xml:space="preserve">5.7 ประสิทธิภาพการดำเนินงานและการใช้จ่ายเงินรายได้ </t>
    </r>
    <r>
      <rPr>
        <sz val="16"/>
        <color rgb="FFFF0000"/>
        <rFont val="TH SarabunPSK"/>
        <family val="2"/>
      </rPr>
      <t>(งานคลังและพัสดุ)</t>
    </r>
  </si>
  <si>
    <t>คำอธิบายตัวชี้วัดตามแผนพัฒนาส่วนงาน ประจำปีงบประมาณ พ.ศ. 2564</t>
  </si>
  <si>
    <t>น้ำหนัก
มหาวิทยาลัย</t>
  </si>
  <si>
    <t>น้ำหนัก
วิทย์</t>
  </si>
  <si>
    <t>น้ำหนัก
สังคม</t>
  </si>
  <si>
    <t>น้ำหนัก นานาชาติ</t>
  </si>
  <si>
    <r>
      <t xml:space="preserve">น้ำหนัก
</t>
    </r>
    <r>
      <rPr>
        <b/>
        <sz val="14"/>
        <color theme="1"/>
        <rFont val="TH SarabunPSK"/>
        <family val="2"/>
      </rPr>
      <t>แพร่ / ชุมพร</t>
    </r>
  </si>
  <si>
    <t>เกณฑ์การให้คะแนน</t>
  </si>
  <si>
    <t>การกำหนดเกณฑ์การประเมิน</t>
  </si>
  <si>
    <t>ส่วนงาน</t>
  </si>
  <si>
    <t>วิธีกำหนดเป้าหมายของส่วนงาน</t>
  </si>
  <si>
    <t>คำอธิบายหรือเกณฑ์การวัดความสำเร็จ</t>
  </si>
  <si>
    <t>ค่าน้ำหนักรวม</t>
  </si>
  <si>
    <t>1.1 ระดับความสำเร็จของการขับเคลื่อนการดำเนินงานตามยุทธศาสตร์การพัฒนามหาวิทยาลัยสู่ปีที่ 100</t>
  </si>
  <si>
    <t xml:space="preserve"> - ใช้เกณฑ์ 1-5 ระดับประเมินจากความสำเร็จในการขับเคลื่อนยุทธศาสตร์ตามแผนที่ได้กำหนดไว้ในแต่ละปี
</t>
  </si>
  <si>
    <t>ทุกส่วนงาน</t>
  </si>
  <si>
    <t>ตัวชี้วัดที่ 1.1-1.11 ให้ส่วนงานพิจารณาความเป็นไปได้ในการมีส่วนร่วมขับเคลื่อนกิจกรรมตามเกณฑ์การวัดระดับความสำเร็จ  โดยหลังจากนี้ผู้บริหารจะเชิญส่วนงานที่ลงนามร่วมกันพิจารณาแนวทางการร่วมกันขับเคลื่อนแต่ละ Flagship ให้ประสบความสำเร็จ โดยให้ส่วนงานที่ลงนามได้คะแนนเท่ากับผลการดำเนินงานของมหาวิทยาลัย ทั้งนี้ให้อยู่ในดุลยพินิจของผู้บริหารที่รับผิดชอบ</t>
  </si>
  <si>
    <t>ประเมินจากค่าเฉลี่ยความสำเร็จของ OKRs ตามประกาศฯ จากระบบ MJU Strategic Gantt Chart ดังต่อไปนี้
1) มีการทบทวนและจัดทำประกาศว่าด้วยการขับเคลื่อนยุทธศาสตร์การพัฒนามหาวิทยาลัยสู่ปีที่ 100
2) การทบทวนโครงสร้างองค์กร (Structure)
3) การจัดตั้งองค์กรด้านอนาคตศึกษาและพัฒนาหลักสูตรแห่งอนาคต (Future Study)
4) การทบทวนปัญหาและปรับปรุงกฎระเบียบให้เอื้อต่อการทำงาน
5) การสร้างเครือข่ายความร่วมมือและความเป็นนานาชาติ (International)
6) การพัฒนาทรัพยากรมนุษย์ (Human Capacity)
7) การสื่อสารองค์กร (Corporate Communication)
8) การสร้างความเป็นผู้นำ (Leadership)
9) การบริหารทรัพย์สิน (Asset Utilization)
10) การขออนุญาตใช้พื้นที่ฟาร์มมหาวิทยาลัย 907 ไร่
11) การขับเคลื่อนการพัฒนาตามยุทธศาสตร์ GO. Eco. University
12) การขับเคลื่อนโครงการเรือธง (Flagship Projects) 
13) การบริหารกำกับดูแลการเปลี่ยนผ่านมหาวิทยาลัยสู่ปีที่ 100</t>
  </si>
  <si>
    <t>สำนักวิจัย / ทุกคณะ</t>
  </si>
  <si>
    <t xml:space="preserve"> - คณะที่เลือกร่วมหารือวางแผนและกำหนดเป้าหมายการดำเนินงานแต่ละปีร่วมกับผู้บริหาร ร่วมขับเคลื่อนการดำเนินงานและให้ได้ผลการประเมินเท่ากับมหาวิทยาลัย</t>
  </si>
  <si>
    <t>1) มียุทธศาสตร์ด้านเกษตรอินทรีย์ของมหาวิทยาลัยที่ชัดเจน
2) มีการจัดตั้งศูนย์เกษตรอินทรีย์ (ศูนย์เกษตรอินทรีย์อัจฉริยะ/ศูนย์ประสานงานเกษตรอินทรีย์)
3) มีงานวิจัย นวัตกรรม องค์ความรู้ด้านเกษตรอินทรีย์.....เรื่อง/ปี
4) มีการเผยแพร่ผลงานทางวิชาการด้านเกษตรอินทรีย์และการใช้ประโยชน์........ชิ้นงาน/ปี
5) มีหลักสูตรระยะสั้นหรือหลักสูตรปกติด้านเกษตรอินทรีย์จำนวน...หลักสูตร   
6) มีเครือข่ายเกษตรอินทรีย์ทั้งในและต่างประเทศจำนวน........เครือข่าย
7) มีผู้เชี่ยวชาญด้านเกษตรอินทรีย์.........คน (การพัฒนาศักยภาพบุคลากรทุกระดับ อาจารย์นักวิจัย นักศึกษา เกษตรกร)
8) มีแหล่งเรียนรู้/ฐานเรียนรู้ด้านเกษตรอินทรีย์........แห่ง
9) มีการสร้างรายได้จากองค์ความรู้เกษตรอินทรีย์ให้กับมหาวิทยาลัย...........บาท/ปี 
10) มีการกำกับ ติดตามประเมินผลและการรายงานความก้าวหน้าต่อมหาวิทยาลัยและสภามหาวิทยาลัย</t>
  </si>
  <si>
    <t xml:space="preserve">1.3 ความสำเร็จของของการพัฒนาอุทยานเกษตรมหาวิทยาลัยแม่โจ้ 100 ปี (MJU Centennial Botanical Park)  </t>
  </si>
  <si>
    <t>สนม. / คณะเลือก</t>
  </si>
  <si>
    <t>1) มีแผนงาน/โครงการ MJU CBP ที่ชัดเจน
2) มีการออกแบบ จัดทำ MOU/MOA และลงนามระหว่างมหาวิทยาลัยกับศิษย์เก่า
3) เริ่มดำเนินการก่อสร้าง CBP ตามแผน
4) เกิดอุทยานเกษตร มหาวิทยาลัยแม่โจ้ 100 ปี  
5) เกิดองค์ความรู้/งานวิจัย/นวัตกรรมจากอุทยาน 5 เรื่อง/ปี
6) มีผู้เยี่ยมชมและใช้บริการอุทยานปีละไม่น้อยกว่า 10,000 คน  
7) มีนักศึกษา/ประชาชน/ผู้ประกอบการ/เกษตรกร ฯลฯ ที่ได้เรียนรู้ในอุทยานไม่น้อยกว่า 1,000 คน/ปี  
8) เกิดรายได้จากโครงการเพียงพอที่จะดูแลอุทยานฯได้ 
9) ผลประเมินความพึงพอใจของผู้เยี่ยมชมและผู้รับบริการจากอุทยานไม่น้อยกว่าระดับ 3.51
10) มีการกำกับ ติดตามประเมินผลและการรายงานความก้าวหน้าต่อมหาวิทยาลัยและสภามหาวิทยาลัย</t>
  </si>
  <si>
    <t>สำนักวิจัย / คณะเลือก</t>
  </si>
  <si>
    <t>1) มียุทธศาสตร์ด้านการพัฒนากัญชงกัญชาคุณภาพสูง
2) มีการจัดตั้งศูนย์การพัฒนากัญชงกัญชาคุณภาพสูง
3) มีงานวิจัย นวัตกรรม องค์ความรู้ด้านการพัฒนากัญชงกัญชาคุณภาพสูง.....เรื่อง/ปี
4) มีการเผยแพร่ผลงานทางวิชาการด้านการพัฒนากัญชงกัญชาคุณภาพสูงและการใช้ประโยชน์........ชิ้นงาน/ปี
5) มีหลักสูตรระยะสั้นหรือหลักสูตรปกติด้านการพัฒนากัญชงกัญชาคุณภาพสูงจำนวน...หลักสูตร   
6) มีเครือข่ายการพัฒนากัญชงกัญชาคุณภาพสูงทั้งในและต่างประเทศจำนวน........เครือข่าย
7) มีผู้เชี่ยวชาญด้านการพัฒนากัญชงกัญชาคุณภาพสูง.........คน (การพัฒนาศักยภาพบุคลากรทุกระดับ อาจารย์นักวิจัย นักศึกษา เกษตรกร)
8) มีแหล่งเรียนรู้/ฐานเรียนรู้ด้านการพัฒนากัญชงกัญชาคุณภาพสูง........แห่ง
9) มีการสร้างรายได้จากองค์ความรู้ด้านกัญชงกัญชาคุณภาพสูงให้กับมหาวิทยาลัย...........บาท/ปี 
10) มีการกำกับ ติดตามประเมินผลและการรายงานความก้าวหน้าต่อมหาวิทยาลัยและสภามหาวิทยาลัย</t>
  </si>
  <si>
    <t>1) มียุทธศาสตร์ด้านการพัฒนาเมล็ดพันธุ์อินทรีย์
2) มีการจัดตั้งศูนย์การพัฒนาเมล็ดพันธุ์อินทรีย์
3) มีงานวิจัย นวัตกรรม องค์ความรู้ด้านการพัฒนาเมล็ดพันธุ์อินทรีย์.....เรื่อง/ปี
4) มีการเผยแพร่ผลงานทางวิชาการด้านการพัฒนาเมล็ดพันธุ์อินทรีย์และการใช้ประโยชน์........ชิ้นงาน/ปี
5) มีหลักสูตรระยะสั้นหรือหลักสูตรปกติด้านการพัฒนาเมล็ดพันธุ์อินทรีย์จำนวน...หลักสูตร   
6) มีเครือข่ายการพัฒนาเมล็ดพันธุ์อินทรีย์ทั้งในและต่างประเทศจำนวน........เครือข่าย
7) มีผู้เชี่ยวชาญด้านการพัฒนาเมล็ดพันธุ์อินทรีย์.........คน (การพัฒนาศักยภาพบุคลากรทุกระดับ อาจารย์นักวิจัย นักศึกษา เกษตรกร)
8) มีแหล่งเรียนรู้/ฐานเรียนรู้ด้านการพัฒนาเมล็ดพันธุ์อินทรีย์........แห่ง
9) มีการสร้างรายได้จากองค์ความรู้การพัฒนาเมล็ดพันธุ์อินทรีย์ให้กับมหาวิทยาลัย...........บาท/ปี 
10) มีการกำกับ ติดตามประเมินผลและการรายงานความก้าวหน้าต่อมหาวิทยาลัยและสภามหาวิทยาลัย</t>
  </si>
  <si>
    <t>1.6 ความสำเร็จของการดำเนินงานกาดแม่โจ้2477</t>
  </si>
  <si>
    <t>1. มีแผนพัฒนากาดแม่โจ้ 2477  
2. ปรับปรุงอาคาร สถานที่และระบบสาธารณูปโภคของกาดแม่โจ้ 2477 
3. มีผลิตภัณฑ์ของมหาวิทยาลัย/ นักศึกษา ศิษย์เก่า และเครือข่าย....ชนิด
4. มีเครือข่ายพ่อค้าแม่ค้า....คน
5. จำนวนผู้ใช้บริการรวม....คน 
6. กาดต้นแบบด้านมาตรฐานสินค้าเกษตรปลอดภัย และเกษตรอินทรีย์
7. มีช่องทางการจำหน่ายสินค้าที่หลากหลาย.... ช่องทาง
8. เกิดรายได้จากกิจกรรมภายใต้ กาดแม่โจ้ 2477 ……….บาท/ปี
9. มีศูนย์บริการและพัฒนาผู้ประกอบการด้านการเกษตร
10.มีการประเมินความสำเร็จของยุทธศาสตร์ กาดแม่โจ้ 2477 และรายงานให้ผู้บริหารและสภามหาวิทยาลัย</t>
  </si>
  <si>
    <t>1.7 ความสำเร็จของการจัดตั้งคณะสัตวแพทยศาสตร์ มหาวิทยาลัยแม่โจ้</t>
  </si>
  <si>
    <t>1) มีแผนกลยุทธ์ในการจัดตั้งคณะสัตวแพทศาสตร์ในระยะยาวที่ชัดเจน 
2) เกิดโครงการจัดตั้งคณะสัตวแพทยศาสตร์ 
3) เกิดโครงการจัดตั้งศูนย์พักพิงสัตว์ของจังหวัดเชียงใหม่ขึ้นที่ฟาร์ม มจ-พร้าว 
4) มหาวิทยาลัยบรรจุคำของบประมาณก่อสร้างคลินิกหรือสถานพยาบาลสัตว์
5) เกิดคลินิกหรือสถานพยาบาลสัตว์ มหาวิทยาลัยแม่โจ้
6) เกิดรายได้จากคลินิกสัตว์ปีละประมาณ 100,000 บาท  
7) มหาวิทยาลัยบรรจุโครงการก่อสร้างโรงพยาบาลหรือคณะในคำของบประมาณ 
8) เกิดโรงพยาบาลสัตว์ มหาวิทยาลัยแม่โจ้ 
9) เกิดคณะสัตวแพทยศาสตร์ มหาวิทยาลัยแม่โจ้
10) มีการกำกับติดตามการดำเนินงานตามแผน และนำเสนอรายงานความก้าวหน้าให้ผู้บริหารและสภามหาวิทยาลัยทราบอย่างต่อเนื่อง</t>
  </si>
  <si>
    <t xml:space="preserve">1.8 ความสำเร็จของการพัฒนามหาวิทยาลัยสู่การเป็น Digital University </t>
  </si>
  <si>
    <t>1) มีโครงการ Digital Service และ Data Center
2) มีระบบฐานข้อมูลกลาง (MJU Data Center) และระบบสนับสนุนการตัดสินใจของผู้บริหาร (MJU Dashboard) 
3) มีนวัตกรรมและองค์ความรู้ ด้าน Digital Service ……เรื่อง/ปี
4) มีเครือข่ายความร่วมมือด้าน Digital Technology ภายในและภายนอกมหาวิทยาลัย ...............เครือข่าย
5) มีผู้เชี่ยวชาญด้าน Digital Service และ Data Center...…. คน
6) มีการบริการวิชาการและถ่ายทอดองค์ความรู้ด้าน Digital Service และ Data Center.................คน/ปี
7) เกิดรายได้จากกิจกรรมภายใต้ Digital Service และ Data Center ………. บาท/ปี
8) มีหลักสูตรระยะสั้นที่เกี่ยวเนื่องกับ Digital Service และ Data Center …......หลักสูตร/ปี
9) มีการจัดตั้งศูนย์ความเป็นเลิศ/ ศูนย์ปฏิบัติการด้าน Digital Service และ Data Center..……ศูนย์/ปี
10) มีการประเมินความสำเร็จของยุทธศาสตร์ Digital Service และ Data Center และรายงานให้ผู้บริหารและสภามหาวิทยาลัย</t>
  </si>
  <si>
    <t>1) มียุทธศาสตร์ด้านเกษตรอัจฉริยะ (Smart Farming)
2) มีการจัดตั้งศูนย์เกษตรอัจฉริยะ (Smart Farming)
3) มีงานวิจัย นวัตกรรม องค์ความรู้ด้านเกษตรอัจฉริยะ (Smart Farming).....เรื่อง/ปี
4) มีการเผยแพร่ผลงานทางวิชาการด้านเกษตรอัจฉริยะ (Smart Farming) และการใช้ประโยชน์........ชิ้นงาน/ปี
5) มีหลักสูตรระยะสั้นหรือหลักสูตรปกติด้านเกษตรอัจฉริยะ (Smart Farming) จำนวน...หลักสูตร   
6) มีเครือข่ายเกษตรอัจฉริยะ (Smart Farming) ทั้งในและต่างประเทศจำนวน........เครือข่าย
7) มีผู้เชี่ยวชาญด้านเกษตรอัจฉริยะ (Smart Farming).........คน (การพัฒนาศักยภาพบุคลากรทุกระดับ อาจารย์นักวิจัย นักศึกษา เกษตรกร)
8) มีแหล่งเรียนรู้/ฐานเรียนรู้ด้านเกษตรอัจฉริยะ (Smart Farming)........แห่ง
9) มีการสร้างรายได้จากองค์ความรู้เกษตรอัจฉริยะ (Smart Farming)ให้กับมหาวิทยาลัย...........บาท/ปี 
10) มีการกำกับ ติดตามประเมินผลและการรายงานความก้าวหน้าต่อมหาวิทยาลัยและสภามหาวิทยาลัย</t>
  </si>
  <si>
    <t xml:space="preserve"> - ใช้เกณฑ์ 1-5 ระดับประเมินจากความสำเร็จในการขับเคลื่อนยุทธศาสตร์ตามแผนที่ได้กำหนดไว้ในแต่ละปี
- คณะที่เลือกร่วมหารือวางแผนและกำหนดเป้าหมายการดำเนินงานแต่ละปีร่วมกับผู้บริหาร ร่วมขับเคลื่อนการดำเนินงานและให้ได้ผลการประเมินเท่ากับมหาวิทยาลัย</t>
  </si>
  <si>
    <t>แม่โจ้-แพร่ / คณะเลือก</t>
  </si>
  <si>
    <t>1) มียุทธศาสตร์ Green Valley@Phrae
2) ได้รับงบประมาณสนับสนุนการดำเนินงาน ……บาท/ปี
3) มีนักวิจัย/ผู้เชี่ยวชาญด้าน Green Valley@Phrae …....คน
4) มีงานวิจัย นวัตกรรมและองค์ความรู้ ด้าน Green Valley@Phrae ……เรื่อง/ปี
5) มีเครือข่ายความร่วมมือด้าน Green Valley@Phrae ทั้งในและต่างประเทศ............เครือข่าย
6) มีการบริการวิชาการและถ่ายทอดองค์ความรู้ด้าน Green Valley@Phrae.................คน/ปี
7) เกิดรายได้จากกิจกรรมภายใต้ Green Valley@Phrae ……….บาท/ปี
8) มีหลักสูตรระยะสั้นและหลักสูตรปกติที่เกี่ยวเนื่องกับ Green Valley@Phrae …...หลักสูตร/ปี
9) มีการจัดตั้งศูนย์ความเป็นเลิศ/ ศูนย์ปฏิบัติการด้าน Green Valley@Phrae ……ศูนย์/ปี
10) มีการประเมินความสำเร็จของยุทธศาสตร์ Green Valley@Phrae และรายงานให้ผู้บริหารและสภามหาวิทยาลัย</t>
  </si>
  <si>
    <t>1.11 ความสำเร็จของการดำเนินงานโครงการ Well-Being @ Chumporn</t>
  </si>
  <si>
    <t>แม่โจ้-ชุมพร / คณะเลือก</t>
  </si>
  <si>
    <t>1) มียุทธศาสตร์ WBC
2) ได้รับงบประมาณสนับสนุนการดำเนินงาน ……บาท/ปี
3) มีนักวิจัย/ผู้เชี่ยวชาญด้าน WBC...….คน
4) มีงานวิจัย นวัตกรรมและองค์ความรู้ ด้าน WBC ……เรื่อง/ปี
5) มีเครือข่ายความร่วมมือด้าน WBC ทั้งในและต่างประเทศ...........เครือข่าย
6) มีการบริการวิชาการและถ่ายทอดองค์ความรู้ด้าน WBC...........คน/ปี
7) เกิดรายได้จากกิจกรรมภายใต้ WBC ……….บาท/ปี
8) มีหลักสูตรระยะสั้นและหลักสูตรปกติที่เกี่ยวเนื่องกับ WBC…...หลักสูตร/ปี
9) มีการจัดตั้งศูนย์ความเป็นเลิศ/ ศูนย์ปฏิบัติการด้าน WBC ……ศูนย์/ปี
10) มีการประเมินความสำเร็จของยุทธศาสตร์ WBC และรายงานให้ผู้บริหารและสภามหาวิทยาลัย</t>
  </si>
  <si>
    <t>ตั้งเป้าระดับ 5 ลดลงขั้นละ 5%</t>
  </si>
  <si>
    <t>ทุกคณะ / ส.บริหาร</t>
  </si>
  <si>
    <t>กำหนดเป้าหมายตามแผนการรับนักศึกษาของแต่ละคณะที่สภาฯ ให้ความเห็นชอบแล้ว</t>
  </si>
  <si>
    <t>จำนวนนักศึกษารับเข้าระดับปริญญาตรี (ทั้งภาคปกติและสมทบ) ที่ลงทะเบียนเข้าศึกษาในชั้นปีที่ 1 ประจำปีการศึกษา 2563 (ภาคการศึกษา 1/2563)
*นับรวมหลักสูตรโครงการพิเศษ เช่น  ecp ให้นับเป็นผลงานเพิ่มเติม</t>
  </si>
  <si>
    <t xml:space="preserve">ทุกคณะ </t>
  </si>
  <si>
    <t>กำหนดเป้าหมายร้อยละ 90 เท่ากับเป้ามหาวิทยาลัยทุกส่วนงาน</t>
  </si>
  <si>
    <t>เปรียบเทียบสัดส่วนจำนวนนักศึกษาคงอยู่ในชั้นปีสุดท้ายระดับปริญญาตรี (ภาคปกติ) ที่สำเร็จการศึกษาตามระยะเวลาของหลักสูตร ภายในปีการศึกษา 2562 
*โดยวันสำเร็จการศึกษาภายในปีการศึกษา 2562 (ก่อนเปิดเทอม1/63) และไม่นับนักศึกษาเทียบเรียน
*หมายเหตุ : นักศึกษาชั้นปีสุดท้ายหลักสูตร 4 ปี (น.ศรหัส 59) และหลักสูตร 5 ปี ของคณะสถาปัตย์ (น.ศ.รหัส 58)</t>
  </si>
  <si>
    <t>ให้คะแนนโดยเทียบบัญญัติไตรยางค์ 100 = 5 คะแนน</t>
  </si>
  <si>
    <t>ทุกคณะ</t>
  </si>
  <si>
    <t>กำหนดเป้าหมายร้อยละ 80เท่ากับเป้ามหาวิทยาลัย ทุกส่วนงาน</t>
  </si>
  <si>
    <t>เปรียบเทียบสัดส่วนจำนวนผู้สำเร็จการศึกษาระดับปริญญาตรี ที่สำเร็จการศึกษาในปีการศึกษา 2562 ที่ได้งานทำหรือประกอบอาชีพอิสระภายใน 1 ปีหลังจากสำเร็จการศึกษา โดยอ้างอิงข้อมูลจากwww.survey.mju.ac.th/report2.aspx (ใช้ข้อมูล ณ รอบการประเมิน)</t>
  </si>
  <si>
    <t>ให้คะแนนโดยเทียบบัญญัติไตรยางค์</t>
  </si>
  <si>
    <t>กำหนดเป้าหมาย 4.05 เท่ากับเป้ามหาวิทยาลัยทุกส่วนงาน</t>
  </si>
  <si>
    <t>พิจารณาจากผลการสำรวจความพึงพอใจผู้ใช้บัณฑิต (บัณฑิตปริญญาตรีที่สำเร็จการศึกษา ในปีการศึกษา 2562) *สำรวจโดยงานวิจัยสถาบัน กองแผนงาน</t>
  </si>
  <si>
    <t>กำหนดเป้าหมายเท่ากับเป้ามหาวิทยาลัยทุกส่วนงาน</t>
  </si>
  <si>
    <t>พิจารณาจากรายได้เฉลี่ยต่อเดือนเริ่มต้นของบัณฑิตปริญญาตรีที่สำเร็จการศึกษา ในปีการศึกษา 2562 *รายได้เฉลี่ยต่อปี หมายรวมถึง รายได้ทั้งหมดที่ได้รับนอกเหนือจากเงินเดือน เช่น ทิป งานเสริม ขายสินค้า เป็นต้น</t>
  </si>
  <si>
    <t>ใช้คะแนนประกันคุณภาพของส่วนงาน</t>
  </si>
  <si>
    <t>ทุกคณะ / สำนัก</t>
  </si>
  <si>
    <t>พิจารณาจากค่าคะแนนผลการประกันคุณภาพภายในของหน่วยงานที่เข้ารับการประเมินตามเกณฑ์มาตรฐานที่กำหนดในแต่ละปีการศึกษา</t>
  </si>
  <si>
    <t>เปรียบเทียบสัดส่วนจำนวนนักศึกษาระดับปริญญาตรีปีสุดท้ายที่ได้รับการพัฒนาตามกระบวนการพัฒนานักศึกษา 5 ด้าน ตามเกณฑ์มาตรฐาน สกอ. ประกอบด้วย
1) ด้านวิชาการ, ความเป็นผู้นำ และจิตอาสา ที่ส่งเสริมคุณลักษณะบัณฑิตที่พึงประสงค์
2) ด้านกีฬา นันทนาการหรือการส่งเสริมสุขภาพ
3) ด้านอาสาพัฒนาบำเพ็ญประโยชน์หรือรักษาสิ่งแวดล้อม
4) ด้านเสริมสร้างคุณธรรมและจริยธรรม
5) ด้านส่งเสริมศิลปและวัฒนธรรม</t>
  </si>
  <si>
    <t>ทุกคณะ / สนม.</t>
  </si>
  <si>
    <t xml:space="preserve">กำหนดเป้าขั้นต่ำ 10 คน หรือตามที่ส่วนงานพิจารณาอย่างเหมาะสมและท้าทาย </t>
  </si>
  <si>
    <t>นับจากจำนวนนักศึกษาทุกชั้นปีที่เข้าร่วมกิจกรรมการสร้างความเป็นผู้ประกอบการ</t>
  </si>
  <si>
    <t>2.9 จำนวนหลักสูตร Lifelong Learning</t>
  </si>
  <si>
    <t xml:space="preserve"> -</t>
  </si>
  <si>
    <t>เริ่มต้น 1 หลักสูตรที่ 4 คะแนน เกินกว่านั้นได้ 5 คะแนน</t>
  </si>
  <si>
    <t>คณะเลือก / ส.บริหาร</t>
  </si>
  <si>
    <t xml:space="preserve">กำหนดเป้าขั้นต่ำ 1 หลักสูตร หรือตามที่ส่วนงานพิจารณาอย่างเหมาะสมและท้าทาย </t>
  </si>
  <si>
    <t>พิจารณาจากระดับความสำเร็จของการบริหารหลักสูตรระยะสั้น โดยจะต้องเป็นหลักสูตรใหม่ที่มีการริเริ่ม/ที่มีอยู่เดิมที่เป็นหลักสูตรระยะสั้นสำหรับการเรียนรู้ตลอดชีวิต (life long learning) โดยหลักสูตรสำหรับการเรียนรู้ตลอดชีวิต หมายถึง หลักสูตรทุกรูปแบบ/ทุกระดับ ที่ได้รับการพัฒนาขึ้นตามข้อบังคับ/ประกาศ/ระเบียบที่เกี่ยวข้องกับการจัดการศึกษาตลอดชีวิตของมหาวิทยาลัย</t>
  </si>
  <si>
    <r>
      <t xml:space="preserve">2.10 จำนวนรางวัลที่นักศึกษาได้รับในระดับชาติ หรือนานาชาติ </t>
    </r>
    <r>
      <rPr>
        <u/>
        <sz val="16"/>
        <rFont val="TH SarabunPSK"/>
        <family val="2"/>
      </rPr>
      <t xml:space="preserve">
</t>
    </r>
  </si>
  <si>
    <t>รางวัลละ 1 คะแนน  5 รางวัลขึ้นไปได้ 5 คะแนน</t>
  </si>
  <si>
    <t>ทุกคณะ / สนม. / ส.บริหาร</t>
  </si>
  <si>
    <t xml:space="preserve">กำหนดเป้าขั้นต่ำคณะด้านวิทย์/แพร่/ชุมพร 5 รางวัล คณะด้านสังคม 3 รางวัล หรือตามที่ส่วนงานพิจารณาอย่างเหมาะสมและท้าทาย </t>
  </si>
  <si>
    <t>พิจารณาจากจำนวนรางวัลที่นักศึกษาได้รับในระดับชาติ/นานาชาติ หรือการประกวดแข่งขันระดับภูมิภาคที่มีชื่อเสียงเป็นที่ยอมรับในระดับชาติ/นานาชาติในอันดับที่ 1-3 (ทั้งรางวัลด้านวิชาการและไม่ใช่รางวัลด้านวิชาการ) เช่น การนำเสนอผลงาน ประกวดผลงาน การแข่งขันกีฬา รางวัลด้านคุณธรรม ศิลปวัฒนธรรม ฯลฯ  กรณีที่เป็นรางวัลระดับมหาวิทยาลัยให้คณะที่ส่งนักศึกษาเข้าร่วมประกวดแข่งขันนับเป็นผลงานได้ด้วย</t>
  </si>
  <si>
    <t>ตั้งเป้าระดับ 5 ลดลงโดยเทียบบัญญัติไตรยางค์</t>
  </si>
  <si>
    <t>คณะด้านวิทยาศาสตร์/แพร่/ชุมพร</t>
  </si>
  <si>
    <t>กำหนดเป้าจากข้อมูลพื้นฐานค่าเฉลี่ย 2 ปีย้อนหลัง ขั้นต่ำ 10 ล้านบาท ยกเว้น สถาปัตย์ / ว.นานาชาติ / แพร่ / ชุมพร</t>
  </si>
  <si>
    <t xml:space="preserve">จำนวนเงินสนับสนุนโครงการวิจัยจากทุกแหล่งงบประมาณ (งบประมาณแผ่นดินและงบประมาณจากแหล่งอื่น) ที่อาจารย์/นักวิจัยประจำได้รับ </t>
  </si>
  <si>
    <t>คณะด้านสังคม/แพร่/ชุมพร</t>
  </si>
  <si>
    <t xml:space="preserve">กำหนดเป้าจากข้อมูลพื้นฐานค่าเฉลี่ย 2 ปีย้อนหลัง </t>
  </si>
  <si>
    <t>ใช้เกณฑ์กลางทั้งระดับมหาวิทยาลัยและคณะ</t>
  </si>
  <si>
    <t>กำหนดเป้าหมายร้อยละ 40 เท่ากับเป้ามหาวิทยาลัยทุกส่วนงาน</t>
  </si>
  <si>
    <t>เปรียบเทียบสัดส่วนอาจารย์และนักวิจัยประจำที่มีผลงานวิจัยต่อจำนวนอาจารย์ประจำทั้งหมด *นับเฉพาะที่เป็นหัวหน้าโครงการหรือมีความรับผิดชอบในโครงการวิจัยนั้นๆ ไม่น้อยกว่าร้อยละ 50 หรือรวมทุกโครงการแล้วไม่น้อยกว่าร้อยละ 50</t>
  </si>
  <si>
    <t>เกณฑ์คณะด้านวิทย์ เพิ่มขึ้นร้อยละ 4 ในแต่ละระดับขั้น</t>
  </si>
  <si>
    <t>คณะด้านวิทย์ / แพร่ / ชุมพร</t>
  </si>
  <si>
    <t>กำหนดเป้าจากข้อมูลพื้นฐานค่าเฉลี่ย 2 ปีย้อนหลัง และตามที่ส่วนงานพิจารณาอย่างเหมาะสมและท้าทาย</t>
  </si>
  <si>
    <t>เปรียบเทียบสัดส่วนจำนวนผลงานวิจัยหรืองานสร้างสรรค์ของอาจารย์/นักวิจัยประจำที่มีการนำมาใช้ประโยชน์(เชิงนโยบาย สาธารณะ วิชาการ การพาณิชย์ และชุมชน ฯลฯ) ต่อจำนวนอาจารย์/นักวิจัยประจำทั้งหมด 
โดยโครงการวิจัยและรายงานการวิจัยจะต้องมีหนังสือการรับรองการใช้ประโยชน์จากกลุ่มเกษตรกร ชุมชน หรือหน่วยงานที่นำไปใช้ประโยชน์</t>
  </si>
  <si>
    <t>เกณฑ์คณะด้านสังคมเพิ่มขึ้นร้อยละ 4 ในแต่ละระดับขั้น</t>
  </si>
  <si>
    <t>เริ่มต้น 1 เรื่องที่ระดับ 3 คะแนน เพิ่มขึ้นเรื่องละ 1 คะแนน</t>
  </si>
  <si>
    <t>ตั้งเป้าขั้นต่ำคณะละ 1 เรื่อง</t>
  </si>
  <si>
    <t>นับจำนวนผลงานวิจัยหรืองานสร้างสรรค์ของอาจารย์/นักวิจัยประจำที่มีการนำมาใช้ประโยชน์เชิงพาณิชย์</t>
  </si>
  <si>
    <t>เริ่มต้นจากร้อยละ 10=1 คะแนน เพิ่มขึ้นร้อยละ 10 ในทุกขั้น</t>
  </si>
  <si>
    <t xml:space="preserve">กำหนดเป้าขั้นต่ำ ร้อยละ 40 หรือตามที่ส่วนงานพิจารณาอย่างเหมาะสมและท้าทาย </t>
  </si>
  <si>
    <t>เปรียบเทียบสัดส่วนจำนวนผลงานทางวิชาการที่อยู่ในรูปของบทความวิจัยหรือบทความทางวิชาการที่ได้รับการตีพิมพ์เผยแพร่ตามเกณฑ์การเผยแพร่ผลงานวิชาการของ กพอ.</t>
  </si>
  <si>
    <t>เกณฑ์คณะวิทย์เพิ่มขึ้นร้อยละ 20 ในแต่ละขั้น</t>
  </si>
  <si>
    <t>คณะด้านวิทย์</t>
  </si>
  <si>
    <t>คณะด้านวิทย์กำหนดเป้าหมายร้อยละ 100 คณะด้านสังคม / แพร่ / ชุมพร ร้อยละ 20</t>
  </si>
  <si>
    <t>เปรียบเทียบสัดส่วนบทความวิจัยหรืองานสร้างสรรค์ที่ได้รับการอ้างอิง (Citation) ใน (Refereed journal หรือในฐานข้อมูลระดับนานาชาติ ต่ออาจารย์ประจำและนักวิจัยประจำทั้งหมด และกรณีงานวิจัยมีการอ้างอิงหลายแหล่ง ให้นับเพียงครั้งเดียว ไม่นับซ้ำ
*วารสารวิชาการที่ปรากฏในฐานข้อมูล ERIC, MathSciNet, Pubmed, Scopus,
Web of Science (เฉพาะในฐานข้อมูล SCIE, SSCI และ AHCI เท่านั้น), JSTOR และ Project Muse  หรือตามประกาศ ก.พ.อ. ว่าด้วยหลักเกณฑ์การพิจารณา
วารสารทางวิชาการสำหรับการเผยแพร่ผลงานทางวิชาการ พ.ศ. 2562</t>
  </si>
  <si>
    <t>เกณฑ์คณะสังคมเพิ่มขึ้นร้อยละ 4 ในแต่ละขั้น</t>
  </si>
  <si>
    <t>คณะด้านสังค / แพร่ / ชุมพรม</t>
  </si>
  <si>
    <t xml:space="preserve">2.18 องค์ความรู้ด้านการเกษตรที่ได้รับการยอมรับในระดับนานาชาติ </t>
  </si>
  <si>
    <t>เริ่มต้น 2 คะแนนที่ 1 องค์ความรู้ แล้วเพิ่มขึ้นองค์ความรู้ละ 1 คะแนน</t>
  </si>
  <si>
    <t>คณะด้านวิทย์ / แพร่ / ชุมพร /ว.นานาชาติ / ส.วิจัย</t>
  </si>
  <si>
    <t>กำหนดเป้าหมายขั้นต่ำคณะละ 3 องค์ความรู้</t>
  </si>
  <si>
    <t>พิจารณาจากจำนวนองค์ความรู้เกษตรที่ได้รับการยอมรับ เช่น มีหน่วยงานจากต่างชาติเข้ามาศึกษาดูงาน นำไปใช้ประโยชน์ หรือเชิญบุคลากรไปถ่ายทอดองค์ความรู้ หรือนำองค์ความรู้จากช่องทางอื่นๆ (เช่น จากบทความวารสารหรือสื่อออนไลน์) ไปใช้ประโยชน์ ซึ่งจะต้องมีหลักฐานประกอบที่ชัดเจน</t>
  </si>
  <si>
    <t>เกณฑ์คณะด้านวิทย์ / แพร่ / ชุมพร ตั้งเป้าระดับ 5 ที่ 8 ล้าน ลดลงโดยเทียบบัญญัติไตรยางค์</t>
  </si>
  <si>
    <t xml:space="preserve">คณะด้านวิทย์ / แพร่ / ชุมพร </t>
  </si>
  <si>
    <t>คณะด้านวิทย์ / แพร่ / ชุมพร กำหนดเป้าขั้นต่ำ 8 ล้าน คณะด้านสังคม 4 ล้าน หรือตามที่คณะพิจารณาอย่างเหมาะสมและท้าทาย</t>
  </si>
  <si>
    <t>จำนวนงบประมาณบริการวิชาการทั้งหมดจากแหล่งทุนอื่นที่ไม่อยู่ในเล่มงบประมาณแผ่นดิน (ขาวคาดแดง)</t>
  </si>
  <si>
    <t>เกณฑ์คณะด้านสังคม ตั้งเป้าระดับ 5 ที่ 4 ล้าน ลดลงโดยเทียบบัญญัติไตรยางค์</t>
  </si>
  <si>
    <t>คณะด้านสังคม</t>
  </si>
  <si>
    <t xml:space="preserve">2.20 จำนวนแหล่งเรียนรู้ /ฐานเรียนรู้ (KAP &amp; KP) 
</t>
  </si>
  <si>
    <t>เริ่มต้น 1 แหล่งเรียนรู้ที่ระดับ 3 คะแนน เพิ่มขึ้นแหล่งละ 1 คะแนน</t>
  </si>
  <si>
    <t>ทุกคณะ / ส.วิจัย</t>
  </si>
  <si>
    <t>ให้ส่วนงานพิจารณากำหนดเป้าหมายให้เหมาะสมและท้าทาย ขั้นต่ำ 1 แหล่ง</t>
  </si>
  <si>
    <t xml:space="preserve">พิจารณาจากจำนวนแหล่งเรียนรู้ทุกด้านของมหาวิทยาลัยและส่วนงานที่มีผู้เยี่ยมชม /มีการถ่ายทอดองค์ความรู้ให้แก่บุคคลภายในและภายนอกอย่างต่อเนื่อง </t>
  </si>
  <si>
    <t>ใช้เกณฑ์ประเมิน 1-5</t>
  </si>
  <si>
    <t>ตั้งเป้า 4.00 เท่าเป้ามหาวิทยาลัยทุกส่วนงาน</t>
  </si>
  <si>
    <t xml:space="preserve">พิจารณาจากค่าเฉลี่ยผลการสำรวจผลกระทบด้านเศรษฐกิจ สังคม และคุณภาพชีวิตของชุมชนเป้าหมาย ที่เกิดจากโครงการบริการวิชาการของมหาวิทยาลัยและส่วนงาน  </t>
  </si>
  <si>
    <t>คณะด้านวิทย์ / ว.นานาชาติ / แพร่ / ชุมพรเพิ่มขึ้นขั้นละ 0.2 ล้านบาท</t>
  </si>
  <si>
    <t>คณะด้านวิทย์ / ว.นานาชาติ / แพร่ / ชุมพร</t>
  </si>
  <si>
    <t>ตั้งเป้าขั้นต่ำ 1 ล้านบาทหรือตามที่ส่วนงานพิจารณาอย่างเหมาะสมและท้าทาย</t>
  </si>
  <si>
    <t>รายได้ที่เกิดจากการให้บริการวิชาการทุกรูปแบบ ตามระเบียบว่าด้วยการเก็บค่าใช้จ่ายจากการให้บริการ</t>
  </si>
  <si>
    <t>คณะด้านสังคมเพิ่มขึ้นขั้นละ 0.1 ล้านบาท</t>
  </si>
  <si>
    <t>ตั้งเป้าขั้นต่ำ 0.5 ล้านบาท</t>
  </si>
  <si>
    <t>พันธกิจด้านการทะนุบำรุงศิลปวัฒนธรรม</t>
  </si>
  <si>
    <t>เริ่มต้น 1 รางวัลที่ 4 คะแนน เพิ่มขึ้นรางวัลละ 1 คะแนน</t>
  </si>
  <si>
    <t xml:space="preserve">คณะเลือก / สำนักเลือก  / สนม. </t>
  </si>
  <si>
    <t>กำหนดเป้าหมายขั้นต่ำ 1 รางวัล</t>
  </si>
  <si>
    <t>จำนวนรางวัลด้านศิลปวัฒนธรรมทุกประเภท ทุกระดับที่จัดโดยหน่วยงานภายนอก ที่นักศึกษาหรือบุคลากรได้รับ</t>
  </si>
  <si>
    <t>ทุกคณะ/ สำนัก</t>
  </si>
  <si>
    <t>ตั้งเป้า 4.05 เท่ามหาวิทยาลัยทุกส่วนงาน</t>
  </si>
  <si>
    <t>พิจารณาจากคะแนนเฉลี่ยผลการดำเนินงานตามตัวชี้วัดในแผนฏิบัติการมหาวิทยาลัยประจำปี</t>
  </si>
  <si>
    <r>
      <t>2.25 ร้อยละของอาจารย์ที่มีตำแหน่งทางวิชาการ</t>
    </r>
    <r>
      <rPr>
        <u/>
        <sz val="16"/>
        <rFont val="TH SarabunPSK"/>
        <family val="2"/>
      </rPr>
      <t xml:space="preserve">
</t>
    </r>
  </si>
  <si>
    <t>ส่วนงานตั้งเป้าโดยบวกเพิ่มจากปัจจุบัน 6% วางเป้าไว้ระดับ 4 เพิ่ม/ลดขั้นละ 10%</t>
  </si>
  <si>
    <t>ให้แต่ละคณะกำหนดเป้าโดยบวกเพิ่มจากข้อมูลปัจจุบันปี 63 ร้อยละ 6</t>
  </si>
  <si>
    <t>สัดส่วนของคณาจารย์ที่มีตำแหน่งทางวิชาการทุกระดับต่อคณาจารย์ทั้งหมด</t>
  </si>
  <si>
    <t>กำหนดระดับ 5 ที่ร้อยละ 80 ลดลงร้อยละ 20 ในแต่ละระดับ</t>
  </si>
  <si>
    <t>ทุกคณะ สำนัก</t>
  </si>
  <si>
    <t>ใช้เกณฑ์กลางทุกส่วนงาน</t>
  </si>
  <si>
    <t>เปรียบเทียบจำนวนบุคลากรที่ได้รับการพัฒนาตาม Training Roadmap ของมหาวิทยาลัยต่อจำนวนบุคลากรทั้งหมด</t>
  </si>
  <si>
    <t>เกณฑ์ 1-5 ตามที่หน่วยงานผู้ประเมินกำหนด</t>
  </si>
  <si>
    <t>สนม.</t>
  </si>
  <si>
    <t>ใช้เป้าหมายที่มหาวิทยาลัยกำหนด</t>
  </si>
  <si>
    <t>ผลการประเมินธรรมาภิบาลมหาวิทยาลัย ที่ประเมินโดยสำนักงาน ปปช.</t>
  </si>
  <si>
    <t>มิติที่ 3 การขับเคลื่อนความเป็นนานาชาติ (International)</t>
  </si>
  <si>
    <t>กำหนดเกณฑ์เป็นระดับความสำเร็จปของการดำเนินงานตามแผน 1-5</t>
  </si>
  <si>
    <t>สนม./ ว.นานาชาติ</t>
  </si>
  <si>
    <t>กำหนดเป้าหมายตามเป้ามหาวิทยาลัย</t>
  </si>
  <si>
    <t>1) มีแผนงาน หรือยุทธศาสตร์ ด้านการเป็นผู้นำเครือข่ายสถาบันการศึกษาด้านการเกษตรระดับนานาชาติ 
2) มีงบประมาณที่เหมาะสมสำหรับการจัดกิจกรรมตามแผนงาน
3) มีสมาชิกเครือข่ายด้านการเกษตรระดับนานาชาติเพิ่มขึ้น
4) มีการเข้าร่วมประชุม/อบรม/สัมมนากับเครือข่ายด้านการเกษตรระดับนานาชาติ
5) เป็นเจ้าภาพในการจัดประชุม/อบรม/สัมมนากับเครือข่ายด้านการเกษตรระดับนานาชาติ
6) มีผลประเมินความพึงพอใจของผู้เข้าร่วมกิจกรรม ไม่น้อยกว่าร้อยละ 80
7) เกิดเครือข่ายที่มหาวิทยาลัยเป็นผู้ก่อตั้ง
8) มีสมาชิกที่เข้าร่วมเครือข่ายที่มหาวิทยาลัยเป็นผู้ก่อตั้งเพิ่มขึ้น
9) มีการเผยแพร่ผลงาน/การดำเนินงาน/การเข้าร่วมประชุม/การจัดประชุม
10) มีการประเมินความสำเร็จของแผนงาน/โครงการ ในแต่ละปี และรายงานให้ผู้บริหารและสภามหาวิทยาลัยทราบ</t>
  </si>
  <si>
    <t>3.2 จำนวนนักศึกษาต่างชาติทุกระดับ / ทุกหลักสูตร</t>
  </si>
  <si>
    <t>ส่วนงานตั้งเป้าที่ระดับ 4 เพิ่ม/ลด ขั้นละ 10%</t>
  </si>
  <si>
    <t>ว.นานาชาติ / คณะเลือก</t>
  </si>
  <si>
    <t>ให้ส่วนงานพิจารณากำหนดเป้าหมายให้เหมาะสมและท้าทาย</t>
  </si>
  <si>
    <t>จำนวนนักศึกษาชาวต่างชาติทุกระดับ และทุกหลักสูตร</t>
  </si>
  <si>
    <t>ส่วนงานตั้งเป้าที่ระดับ 4 เพิ่ม/ลด ขั้นละ 1</t>
  </si>
  <si>
    <t>คณะเลือก</t>
  </si>
  <si>
    <t>พิจารณาจากจำนวนกิจกรรมทางวิชาการ วิจัย แลกเปลี่ยนนักศึกษา/บุคลากร หรือตามวัตถุประสงค์อื่นที่ปรากฎในเอกสาร MOU/MOA  *เอกสารอ้างอิง อาจเป็นการดำเนินงานกิจกรรมก่อนแล้วตามด้วย MOU หรือเป็นการทำงาน /แผนงานโครงการความร่วมมือที่ชัดเจน</t>
  </si>
  <si>
    <t>3.4 จำนวนอาจารย์/นักวิจัยแลกเปลี่ยน (Inbound)</t>
  </si>
  <si>
    <t>จำนวนอาจารย์/นักวิจัย/บุคลากรของหน่วยงาน/สถาบันการศึกษาในต่างประเทศ ที่มหาวิทยาลัยได้เชิญมาแลกเปลี่ยนด้วยเหตุผลทางวิชาการ เช่น การสอน การบรรยายให้ความรู้ การวิจัย การสร้างผลงานทางวิชาการ การเป็นที่ปรึกษา ตลอดจนเป็นกรรมการต่างๆ</t>
  </si>
  <si>
    <t xml:space="preserve">จำนวนอาจารย์/นักวิจัยที่ได้รับเชิญจากองค์กร/หน่วยงาน/สถาบันในต่างประเทศให้ไปแลกเปลี่ยนด้วยเหตุผลทางวิชาการเช่น การสอน การบรรยายให้ความรู้ การวิจัย การสร้างผลงานทางวิชาการ การเป็นที่ปรึกษา ตลอดจนเป็นกรรมการให้กับหน่วยงาน/สถาบันในต่างประเทศ </t>
  </si>
  <si>
    <t>ส่วนงานตั้งเป้าที่ระดับ 4 เพิ่ม/ลด ขั้นละ 29</t>
  </si>
  <si>
    <t>พิจารณาจากจำนวนนักศึกษาต่างชาติที่เข้ามาแลกเปลี่ยนด้วยเหตุผลทางวิชาการ/สหกิจศึกษา หรือชาวต่างชาติที่เข้ารับการฝึกอบรมในหลักสูตรระยะสั้น</t>
  </si>
  <si>
    <t>ส่วนงานตั้งเป้าที่ระดับ 4 เพิ่ม/ลด ขั้นละ 30</t>
  </si>
  <si>
    <t xml:space="preserve">พิจารณาจากจำนวนนักศึกษาของมหาวิทยาลัยที่ไปแลกเปลี่ยนทางวิชาการ/สหกิจศึกษา หรือศึกษาต่อทั้งในหลักสูตรระยะสั้นและระยะยาวยังต่างประเทศ </t>
  </si>
  <si>
    <t>3.8 ร้อยละของนักศึกษาที่มีผลสอบมาตรฐานภาษาอังกฤษ (CEFR) ตั้งแต่ B1 ขึ้ไป</t>
  </si>
  <si>
    <t>ตั้งเป้าระดับ 5
ลดลงระดับละ ร้อยละ 5</t>
  </si>
  <si>
    <t>ผลการสอบสมรรถนะด้านภาษาอังกฤษของนักศึกษาระดับปริญญาตรีชั้นปีสุดท้าย ที่สอบผ่านมาตรฐานเกณฑ์การวัดในระดับ B1 ขึ้นไป</t>
  </si>
  <si>
    <t>ส่วนงานได้ผลการประเมินเท่ากับมหาวิทยาลัย</t>
  </si>
  <si>
    <t>ใช้เป้ามหาวิทยาลัย</t>
  </si>
  <si>
    <t>ผลการจัดอันดับมหาวิทยาลัยจาก Webometrics  http://www.webometrics.info/en</t>
  </si>
  <si>
    <t>3.10 ผลการจัดอันดับ SDG Impact Ranking</t>
  </si>
  <si>
    <t>อันดับที่สูงขึ้นจากปี 63 ซึ่งจะสามารถกำหนดได้หลังจากเข้าสู่การจัดอันดับในปี 63 และทราบอันดับของมหาวิทยาลัยแล้ว</t>
  </si>
  <si>
    <t>ปี 63 เข้าสู่การจัดอันดับ แล้วกำหนดเป้าหมายในอันดับที่ดีขึ้นไปเรื่อยๆในปี 64-67</t>
  </si>
  <si>
    <t>3.11 ผลการจัดอันดับ U-Multirank</t>
  </si>
  <si>
    <t>ปี 63 เข้าสู่การจัดอันดับ แล้วกำหนดเป้าหมายในอันดับที่ดีขึ้นไปเรื่อยๆในปี 64-68</t>
  </si>
  <si>
    <t>3.12 คะแนนการจัดอันดับ Green University Ranking</t>
  </si>
  <si>
    <t>เกณฑ์ระดับมหาวิทยาลัย พิจารณาจากผลคะแนนประเมินการจัดอันดับมหาวิทยาลัยสู่การเป็น Green Campus จาก UI Ranking</t>
  </si>
  <si>
    <t>เกณฑ์ ตามคู่มือ Reinventing</t>
  </si>
  <si>
    <t>คณะด้านวิทย์ / ว.นานาชาติ / แพร่ / ชุมพร (คณะด้านสังคมให้พิจารณาเลือก)</t>
  </si>
  <si>
    <t>จำนวนผลงานวิจัยที่ยื่นขอจดสิทธิบัตร/อนุสิทธิบัตร/บัญชีนวัตกรรม/นวัตกรรมต้นแบบ</t>
  </si>
  <si>
    <t>เริ่มค้นที่ 4 คน = 1 คะแนน เพิ่มขึ้นคะแนนละ 2 คน</t>
  </si>
  <si>
    <t>ทุกคณะ (ยกเว้น ว.นานาชาติให้พิจารณาเลือก)</t>
  </si>
  <si>
    <t>จำนวนนักศึกษา/บัณฑิตที่เป็นผู้ประกอบการ  (จบการศึกษา ไม่เกิน 5 ปี) ที่เกิดจากกระบวนการพัฒนาผู้ประกอบการ และส่งเสริมการสร้างนวัตกรรมของสถาบันอุดมศึกษา หรือบุคคลทั่วไปที่ได้เข้ารับการฝึกอบรมเพื่อเป็นผู้ประกอบการ</t>
  </si>
  <si>
    <t>ส่วนงานตั้งเป้า 1 รางวัลที่ระดับ 4</t>
  </si>
  <si>
    <r>
      <t xml:space="preserve">จำนวนรางวัลสำหรับผู้ประกอบการใหม่ที่เป็นนักศึกษาหรือบัณฑิตของสถาบันอุดมศึกษาที่ได้รับการยอมรับในระดับชาติและนานาชาติ </t>
    </r>
    <r>
      <rPr>
        <u/>
        <sz val="16"/>
        <rFont val="TH SarabunPSK"/>
        <family val="2"/>
      </rPr>
      <t/>
    </r>
  </si>
  <si>
    <t>ช่วงคะแนนละ 25,000 บาท</t>
  </si>
  <si>
    <t>กำหนดเป้าหมายขั้นต่ำ 100,000 หรือพิจารณาตามความเหมาะสมและท้าทาย</t>
  </si>
  <si>
    <t xml:space="preserve">งบประมาณจากแหล่งทุนภายนอกสนับสนุนการสร้างผู้ประกอบการ/ธุรกิจใหม่ อาทิ ศิษย์เก่า ภาคธุรกิจ/อุตสาหกรรม หรือ บุคคลภายนอก </t>
  </si>
  <si>
    <t>4.5 บุคลากรสถาบันอุดมศึกษาและนักศึกษาที่แลกเปลี่ยนความรู้สู่ภาคธุรกิจ/อุตสาหกรรม</t>
  </si>
  <si>
    <r>
      <t xml:space="preserve">บุคลากรจากสถาบันอุดมศึกษาทั้งอาจารย์และนักศึกษาไปถ่ายทอด/แลกเปลี่ยนความรู้เพื่อพัฒนาสินค้าและบริการแก่สถานประกอบการในภาคธุรกิจ/อุตสาหกรรม ต่อจำนวนบุคลากรทั้งหมดต่อปี
</t>
    </r>
    <r>
      <rPr>
        <u/>
        <sz val="16"/>
        <color rgb="FFFF0000"/>
        <rFont val="TH SarabunPSK"/>
        <family val="2"/>
      </rPr>
      <t>ข้อมูลที่ใช้</t>
    </r>
    <r>
      <rPr>
        <sz val="16"/>
        <color rgb="FFFF0000"/>
        <rFont val="TH SarabunPSK"/>
        <family val="2"/>
      </rPr>
      <t xml:space="preserve">
1. จำนวนบุคลากรที่แลกเปลี่ยนความรู้สู่ภาคธุรกิจ/อุตสาหกรรม หมายถึง อาจารย์ และนักศึกษาที่ ไปถ่ายทอด/แลกเปลี่ยนความรู้เพื่อพัฒนาสินค้าและบริการแก่ สถานประกอบการในภาคธุรกิจ/อุตสาหกรรมในรอบปีการศึกษาที่ผ่านมา</t>
    </r>
  </si>
  <si>
    <t xml:space="preserve">กำหนดเกณฑ์เป็นระดับ 1-5 ตามผลการดำเนินงานข้อละ 1 คะแนน </t>
  </si>
  <si>
    <t>ทุกคณะควรกำหนดเป้าหมายขั้นต่ำระดับ 4</t>
  </si>
  <si>
    <r>
      <t xml:space="preserve">ระบบนิเวศด้านเทคโนโลยีและนวัตกรรมเพื่อเร่งพัฒนาผู้ประกอบการในสถาบันอุดมศึกษา  หมายถึง  นโยบาย เครือข่าย โครงการ/กิจกรรม รายวิชาเฉพาะ และ Platform กลางที่เกี่ยวกับเทคโนโลยีและนวัตกรรมเพื่อเร่งพัฒนาผู้ประกอบการ ในรอบปีการศึกษาที่ผ่านมา
</t>
    </r>
    <r>
      <rPr>
        <u/>
        <sz val="16"/>
        <rFont val="TH SarabunPSK"/>
        <family val="2"/>
      </rPr>
      <t>มี การดำเนินงานด้านเทคโนโลยีและนวัตกรรมเพื่อเร่งพัฒนาผู้ประกอบการในระดับสถาบัน ดังนี</t>
    </r>
    <r>
      <rPr>
        <sz val="16"/>
        <rFont val="TH SarabunPSK"/>
        <family val="2"/>
      </rPr>
      <t xml:space="preserve">
1 - มีนโยบายส่งเสริมด้านการพัฒนาเทคโนโลยีและนวัตกรรม เพื่อเร่งพัฒนาผู้ประกอบการ
2 - มีเครือข่ายผู้ประกอบการด้านเทคโนโลยีและนวัตกรรม เพื่อเร่งพัฒนาผู้ประกอบการ
3 - มีโครงการ/กิจกรรมด้านเทคโนโลยีและนวัตกรรม เพื่อเร่งพัฒนาผู้ประกอบการ
4 - มีรายวิชาเฉพาะด้านเทคโนโลยีและนวัตกรรม เพื่อเร่งพัฒนาผู้ประกอบการ
5 - มี Platform กลางด้านเทคโนโลยีและนวัตกรรม เพื่อเร่งพัฒนาผู้ประกอบการ</t>
    </r>
    <r>
      <rPr>
        <u/>
        <sz val="16"/>
        <rFont val="TH SarabunPSK"/>
        <family val="2"/>
      </rPr>
      <t/>
    </r>
  </si>
  <si>
    <t>4.7 หลักสูตร/โปรแกรมเฉพาะที่ใช้เทคโนโลยี/นวัตกรรมเพื่อพัฒนาความเป็นผู้ประกอบการ</t>
  </si>
  <si>
    <t>ให้ส่วนงานกำหนดเป้าที่ระดับ 4 เพิ่ม/ลด ขั้นละ 1 หลักสูตร</t>
  </si>
  <si>
    <t xml:space="preserve">จำนวนหลักสูตร/โปรแกรมเฉพาะที่ใช้เทคโนโลยี/นวัตกรรมเพื่อพัฒนาความเป็นผู้ประกอบการ  ทั้งหลักสูตรมีปริญญาและไม่มีปริญญา (Degree and Non-degree program)
</t>
  </si>
  <si>
    <t>ระดับคะแนนละ 25,000 บาท</t>
  </si>
  <si>
    <t>คณะด้านวิทย์/แพร่/ชุมพร ขั้นต่ำ 200,000 บาท  คณะด้านสังคมขั้นต่ำ 100,000 บาท</t>
  </si>
  <si>
    <r>
      <t xml:space="preserve">งบประมาณการพัฒนาเทคโนโลยี/นวัตกรรมเพื่อพัฒนาความเป็นผู้ประกอบการ ของสถาบันอุดมศึกษา 
</t>
    </r>
    <r>
      <rPr>
        <u/>
        <sz val="16"/>
        <rFont val="TH SarabunPSK"/>
        <family val="2"/>
      </rPr>
      <t>ข้อมูลที่ใช้</t>
    </r>
    <r>
      <rPr>
        <sz val="16"/>
        <rFont val="TH SarabunPSK"/>
        <family val="2"/>
      </rPr>
      <t xml:space="preserve">
1. ผลรวมงบประมาณการพัฒนาเทคโนโลยี/นวัตกรรมเพื่อพัฒนาความเป็น
ผู้ประกอบการของสถาบันอุดมศึกษา หมายถึง งบประมาณทั้งหมดในการพัฒนา
เทคโนโลยี/นวัตกรรมเพื่อพัฒนาความเป็นผู้ประกอบการของสถาบันอุดมศึกษาใน
รอบปีการศึกษาที่ผ่านมา  </t>
    </r>
  </si>
  <si>
    <t>จำนวนความร่วมมือเพื่อพัฒนาผู้ประกอบการและส่งเสริมการสร้างนวัตกรรมระหว่างภาคธุรกิจ/อุตสาหกรรมร่วมกับสถาบันอุดมศึกษา</t>
  </si>
  <si>
    <t>5.1 จำนวนงบประมาณแผ่นดิน</t>
  </si>
  <si>
    <t>ส่วนงานตั้งเป้าที่ระดับ 4 เพิ่ม/ลดขั้นละ 10%</t>
  </si>
  <si>
    <t>ทุกคณะ (ยกเว้นส่วนงานที่ไม่มีคำของบประมาณ)</t>
  </si>
  <si>
    <t>ปี 64 กองแผนงานจะระบุเป้าหมายตามคำของบประมาณของแต่ละส่วนงาน (ไม่รวมงบบุคลากร)</t>
  </si>
  <si>
    <t>จำนวนงบประมาณจากเงินอุดหนุนรัฐบาล และงบประมาณที่มาจากงบประมาณแผ่นดินทุกแหล่ง เช่น งบวิจัย งบบริการวิชาการจากกองทุนต่างๆ ในแต่ละปีงบประมาณของแต่ละส่วนงาน ไม่รวมงบบุคลากร</t>
  </si>
  <si>
    <t>ตั้งเป้าที่ระดับ 4 เพิ่ม/ลดขั้นละ 10%</t>
  </si>
  <si>
    <t>จำนวนงบประมาณเงินรายได้จากแหล่งเงินทั้งภายในและภายนอกที่ไม่ใช่งบประมาณแผ่นดิน ในแต่ละปีงบประมาณ</t>
  </si>
  <si>
    <t>ส่วนงานตั้งเป้าที่ระดับ 5 ลดลงแต่ละระดับโดยเทียบบัญยัติไตรยางค์</t>
  </si>
  <si>
    <t>ยอดรวมของจำนวนเงินสะสมรวมในกองทุนสะสมเพื่อความมั่นคงของแต่ละส่วนงาน</t>
  </si>
  <si>
    <t>ยอดรวมของงบประมาณในกองทุนของส่วนงานที่สามารถใช้ได้ทั้งดอกผล แช่น กองทุนทรัพย์สิน กองทุนวิชาการ กองทุนสวัสดิการ ฯลฯ</t>
  </si>
  <si>
    <t>5.5 จำนวนค่าใช้จ่ายประจำ (ตชว.) ที่ลดลง</t>
  </si>
  <si>
    <t>จำนวนค่าใช้จ่ายทุกหมวดที่ลดลงจากที่ประมาณการไว้ในแต่ละปีงบประมาณ</t>
  </si>
  <si>
    <t>5.6 ประสิทธิภาพการดำเนินงานและการใช้จ่ายงบประมาณแผ่นดิน</t>
  </si>
  <si>
    <t>ใช้เกณฑ์มาตรฐาน 1-5</t>
  </si>
  <si>
    <t>กำหนดเป้าที่ระดับ 5 ทุกส่วนงาน</t>
  </si>
  <si>
    <t xml:space="preserve">พิจารณาจากความสามารถในการใช้จ่ายงบประมาณแผ่นดิน ตามแผนการจ่ายเงินรายไตรมาส ปฏิบัติงานประจำปีงบประมาณ 
** ค่าเฉลี่ยการใช้จ่ายเงินงบประมาณแผ่นดินตามแผนฯ=  (การจ่ายงบประมาณแผ่นดินรายไตรมาส /แผนการจ่ายงบประมาณแผ่นดินรายไตรมาส x 100 /4 ไตรมาส
** เกณฑ์การให้คะแนน คะแนนเต็ม 5 = สามารถใช้จ่ายเงินงบประมาณแผ่นดินได้ตามแผนเฉลี่ย 80%
คะแนน= (ค่าเฉลี่ยการใช้จ่ายเงินประมาณแผ่นดิน ตามแผนฯ/80%)x5
</t>
  </si>
  <si>
    <t>5.7 ประสิทธิภาพการดำเนินงานและการใช้จ่ายงบประมาณเงินรายได้</t>
  </si>
  <si>
    <t>พิจารณาจากความสามารถในการใช้จ่ายงบประมาณเงินรายได้ตามแผนการจ่ายเงินอุดหนุนรายไตรมาส ปฏิบัติงานประจำปีงบประมาณ
** ค่าเฉลี่ยการใช้จ่าย เงินรายได้ตามแผนฯ =  (การจ่ายเงินรายได้รายไตรมาส /แผนการจ่ายเงินรายได้รายไตรมาส) x 100 /4 ไตรมาส
** เกณฑ์การให้คะแนน คะแนนเต็ม 5 = สามารถใช้จ่ายเงินรายได้อุดหนุนได้ตามแผนเฉลี่ย 80%
คะแนน= (ค่าเฉลี่ยการใช้จ่ายเงินรายได้ตามแผนฯ/80%)x5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</si>
</sst>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_-* #,##0_-;\-* #,##0_-;_-* &quot;-&quot;??_-;_-@_-"/>
  </numFmts>
  <fonts count="32" x14ac:knownFonts="1">
    <font>
      <sz val="11"/>
      <color theme="1"/>
      <name val="Tahoma"/>
      <family val="2"/>
      <charset val="222"/>
      <scheme val="minor"/>
    </font>
    <font>
      <sz val="11"/>
      <color theme="1"/>
      <name val="Tahoma"/>
      <family val="2"/>
      <charset val="222"/>
      <scheme val="minor"/>
    </font>
    <font>
      <b/>
      <sz val="14"/>
      <color theme="1"/>
      <name val="TH SarabunPSK"/>
      <family val="2"/>
    </font>
    <font>
      <sz val="14"/>
      <color theme="1"/>
      <name val="TH SarabunPSK"/>
      <family val="2"/>
    </font>
    <font>
      <b/>
      <sz val="16"/>
      <color theme="1"/>
      <name val="TH SarabunPSK"/>
      <family val="2"/>
    </font>
    <font>
      <sz val="16"/>
      <color theme="1"/>
      <name val="TH SarabunPSK"/>
      <family val="2"/>
    </font>
    <font>
      <b/>
      <sz val="20"/>
      <color theme="1"/>
      <name val="TH SarabunPSK"/>
      <family val="2"/>
    </font>
    <font>
      <sz val="18"/>
      <color theme="1"/>
      <name val="TH SarabunPSK"/>
      <family val="2"/>
    </font>
    <font>
      <b/>
      <sz val="18"/>
      <color theme="1"/>
      <name val="TH SarabunPSK"/>
      <family val="2"/>
    </font>
    <font>
      <sz val="16"/>
      <color rgb="FF000000"/>
      <name val="TH SarabunPSK"/>
      <family val="2"/>
    </font>
    <font>
      <sz val="14"/>
      <color rgb="FF000000"/>
      <name val="TH SarabunPSK"/>
      <family val="2"/>
    </font>
    <font>
      <sz val="14"/>
      <color theme="1"/>
      <name val="Tahoma"/>
      <family val="2"/>
      <charset val="222"/>
      <scheme val="minor"/>
    </font>
    <font>
      <b/>
      <sz val="14"/>
      <color rgb="FF000000"/>
      <name val="TH SarabunPSK"/>
      <family val="2"/>
    </font>
    <font>
      <sz val="20"/>
      <color theme="1"/>
      <name val="Tahoma"/>
      <family val="2"/>
      <charset val="222"/>
      <scheme val="minor"/>
    </font>
    <font>
      <sz val="11"/>
      <color theme="1"/>
      <name val="Tahoma"/>
      <family val="2"/>
      <scheme val="minor"/>
    </font>
    <font>
      <sz val="10"/>
      <name val="Arial"/>
      <family val="2"/>
    </font>
    <font>
      <sz val="16"/>
      <name val="TH SarabunPSK"/>
      <family val="2"/>
    </font>
    <font>
      <sz val="16"/>
      <color rgb="FFFF0000"/>
      <name val="TH SarabunPSK"/>
      <family val="2"/>
    </font>
    <font>
      <sz val="14"/>
      <color rgb="FFFF0000"/>
      <name val="TH SarabunPSK"/>
      <family val="2"/>
    </font>
    <font>
      <b/>
      <u/>
      <sz val="18"/>
      <color theme="1"/>
      <name val="TH SarabunPSK"/>
      <family val="2"/>
    </font>
    <font>
      <b/>
      <sz val="18"/>
      <name val="TH SarabunPSK"/>
      <family val="2"/>
    </font>
    <font>
      <b/>
      <sz val="14"/>
      <name val="TH SarabunPSK"/>
      <family val="2"/>
    </font>
    <font>
      <b/>
      <sz val="16"/>
      <name val="TH SarabunPSK"/>
      <family val="2"/>
    </font>
    <font>
      <b/>
      <sz val="16"/>
      <color rgb="FFFFFF00"/>
      <name val="TH SarabunPSK"/>
      <family val="2"/>
    </font>
    <font>
      <b/>
      <sz val="16"/>
      <color rgb="FF0000CC"/>
      <name val="TH SarabunPSK"/>
      <family val="2"/>
    </font>
    <font>
      <sz val="14"/>
      <name val="TH SarabunPSK"/>
      <family val="2"/>
    </font>
    <font>
      <u/>
      <sz val="16"/>
      <name val="TH SarabunPSK"/>
      <family val="2"/>
    </font>
    <font>
      <b/>
      <u/>
      <sz val="16"/>
      <name val="TH SarabunPSK"/>
      <family val="2"/>
    </font>
    <font>
      <u/>
      <sz val="16"/>
      <color rgb="FFFF0000"/>
      <name val="TH SarabunPSK"/>
      <family val="2"/>
    </font>
    <font>
      <sz val="15"/>
      <name val="TH SarabunPSK"/>
      <family val="2"/>
    </font>
    <font>
      <b/>
      <sz val="16"/>
      <color rgb="FF0000FF"/>
      <name val="TH SarabunPSK"/>
      <family val="2"/>
    </font>
    <font>
      <sz val="16"/>
      <color rgb="FF0000FF"/>
      <name val="TH SarabunPSK"/>
      <family val="2"/>
    </font>
  </fonts>
  <fills count="10">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0070C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FFFCC"/>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4" fillId="0" borderId="0"/>
    <xf numFmtId="43" fontId="14" fillId="0" borderId="0" applyFont="0" applyFill="0" applyBorder="0" applyAlignment="0" applyProtection="0"/>
    <xf numFmtId="0" fontId="15" fillId="0" borderId="0"/>
    <xf numFmtId="43" fontId="15" fillId="0" borderId="0" applyFont="0" applyFill="0" applyBorder="0" applyAlignment="0" applyProtection="0"/>
  </cellStyleXfs>
  <cellXfs count="397">
    <xf numFmtId="0" fontId="0" fillId="0" borderId="0" xfId="0"/>
    <xf numFmtId="0" fontId="2" fillId="0" borderId="5" xfId="0" applyFont="1" applyBorder="1" applyAlignment="1">
      <alignment horizontal="center" vertical="center" wrapText="1"/>
    </xf>
    <xf numFmtId="0" fontId="3" fillId="0" borderId="7" xfId="0" applyFont="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3" fillId="0" borderId="8" xfId="0" applyFont="1" applyBorder="1" applyAlignment="1">
      <alignment vertical="top" wrapText="1"/>
    </xf>
    <xf numFmtId="0" fontId="3" fillId="0" borderId="2" xfId="0" applyFont="1" applyBorder="1" applyAlignment="1">
      <alignment vertical="top" wrapText="1"/>
    </xf>
    <xf numFmtId="0" fontId="3" fillId="0" borderId="2" xfId="0" applyFont="1" applyBorder="1" applyAlignment="1">
      <alignment horizontal="center" vertical="top" wrapText="1"/>
    </xf>
    <xf numFmtId="0" fontId="3" fillId="0" borderId="3" xfId="0" applyFont="1" applyBorder="1" applyAlignment="1">
      <alignment vertical="top" wrapText="1"/>
    </xf>
    <xf numFmtId="0" fontId="0" fillId="0" borderId="10" xfId="0" applyBorder="1"/>
    <xf numFmtId="0" fontId="3" fillId="0" borderId="1" xfId="0" applyFont="1" applyBorder="1" applyAlignment="1">
      <alignment vertical="top" wrapText="1"/>
    </xf>
    <xf numFmtId="0" fontId="3" fillId="0" borderId="1" xfId="0" applyFont="1" applyBorder="1" applyAlignment="1">
      <alignment vertical="top" wrapText="1"/>
    </xf>
    <xf numFmtId="3" fontId="3" fillId="0" borderId="2" xfId="0" applyNumberFormat="1" applyFont="1" applyBorder="1" applyAlignment="1">
      <alignment horizontal="right" vertical="top" wrapText="1"/>
    </xf>
    <xf numFmtId="3" fontId="3" fillId="0" borderId="1" xfId="0" applyNumberFormat="1" applyFont="1" applyBorder="1" applyAlignment="1">
      <alignment horizontal="right" vertical="top" wrapText="1"/>
    </xf>
    <xf numFmtId="0" fontId="3" fillId="0" borderId="5" xfId="0" applyFont="1" applyBorder="1" applyAlignment="1">
      <alignment horizontal="right" vertical="top" wrapText="1"/>
    </xf>
    <xf numFmtId="3" fontId="3" fillId="0" borderId="5" xfId="0" applyNumberFormat="1" applyFont="1" applyBorder="1" applyAlignment="1">
      <alignment horizontal="right" vertical="top" wrapText="1"/>
    </xf>
    <xf numFmtId="3" fontId="3" fillId="0" borderId="8" xfId="0" applyNumberFormat="1" applyFont="1" applyBorder="1" applyAlignment="1">
      <alignment horizontal="right" vertical="top" wrapText="1"/>
    </xf>
    <xf numFmtId="0" fontId="4" fillId="0" borderId="0" xfId="0" applyFont="1"/>
    <xf numFmtId="0" fontId="4" fillId="0" borderId="0" xfId="0" applyFont="1" applyAlignment="1">
      <alignment vertical="center"/>
    </xf>
    <xf numFmtId="0" fontId="4" fillId="0" borderId="0" xfId="0" applyFont="1" applyAlignment="1">
      <alignment horizontal="left" vertical="center" indent="15"/>
    </xf>
    <xf numFmtId="0" fontId="4" fillId="0" borderId="0" xfId="0" applyFont="1" applyAlignment="1">
      <alignment horizontal="left" vertical="center" indent="8"/>
    </xf>
    <xf numFmtId="0" fontId="5" fillId="0" borderId="0" xfId="0" applyFont="1"/>
    <xf numFmtId="3" fontId="5" fillId="0" borderId="0" xfId="0" applyNumberFormat="1" applyFont="1"/>
    <xf numFmtId="0" fontId="5" fillId="0" borderId="0" xfId="0" applyFont="1" applyAlignment="1">
      <alignment horizontal="left" vertical="center" indent="15"/>
    </xf>
    <xf numFmtId="3" fontId="4" fillId="0" borderId="0" xfId="0" applyNumberFormat="1" applyFont="1"/>
    <xf numFmtId="0" fontId="4" fillId="0" borderId="0" xfId="0" applyFont="1" applyAlignment="1">
      <alignment horizontal="center"/>
    </xf>
    <xf numFmtId="0" fontId="5" fillId="0" borderId="0" xfId="0" applyFont="1" applyAlignment="1">
      <alignment vertical="center"/>
    </xf>
    <xf numFmtId="0" fontId="3" fillId="0" borderId="1" xfId="0" applyFont="1" applyBorder="1" applyAlignment="1">
      <alignment horizontal="center" vertical="top" wrapText="1"/>
    </xf>
    <xf numFmtId="187" fontId="2" fillId="0" borderId="5" xfId="1" applyNumberFormat="1" applyFont="1" applyBorder="1" applyAlignment="1">
      <alignment horizontal="right" vertical="top" wrapText="1"/>
    </xf>
    <xf numFmtId="0" fontId="4"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vertical="top"/>
    </xf>
    <xf numFmtId="0" fontId="4" fillId="0" borderId="1" xfId="0" applyFont="1" applyFill="1" applyBorder="1" applyAlignment="1">
      <alignment horizontal="center" vertical="top"/>
    </xf>
    <xf numFmtId="187" fontId="4" fillId="0" borderId="1" xfId="1" applyNumberFormat="1"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left" vertical="top" wrapText="1"/>
    </xf>
    <xf numFmtId="0" fontId="7" fillId="0" borderId="0" xfId="0" applyFont="1"/>
    <xf numFmtId="0" fontId="8" fillId="0" borderId="0" xfId="0" applyFont="1"/>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187" fontId="3" fillId="0" borderId="0" xfId="1" applyNumberFormat="1" applyFont="1" applyBorder="1" applyAlignment="1">
      <alignment horizontal="right" vertical="top" wrapText="1"/>
    </xf>
    <xf numFmtId="0" fontId="3" fillId="0" borderId="1" xfId="0" applyFont="1" applyBorder="1" applyAlignment="1">
      <alignment vertical="top" wrapText="1"/>
    </xf>
    <xf numFmtId="0" fontId="3" fillId="0" borderId="2" xfId="0" applyFont="1" applyBorder="1" applyAlignment="1">
      <alignment horizontal="left" vertical="top" wrapText="1"/>
    </xf>
    <xf numFmtId="0" fontId="9" fillId="0" borderId="1" xfId="0" applyFont="1" applyBorder="1" applyAlignment="1">
      <alignment horizontal="left" vertical="top" wrapText="1"/>
    </xf>
    <xf numFmtId="0" fontId="3" fillId="0" borderId="9" xfId="0" applyFont="1" applyBorder="1"/>
    <xf numFmtId="0" fontId="3" fillId="0" borderId="1" xfId="0" applyFont="1" applyBorder="1" applyAlignment="1">
      <alignment horizontal="center"/>
    </xf>
    <xf numFmtId="0" fontId="3" fillId="0" borderId="2" xfId="0" applyFont="1" applyBorder="1" applyAlignment="1">
      <alignment horizontal="center" vertical="top" wrapText="1"/>
    </xf>
    <xf numFmtId="0" fontId="3" fillId="0" borderId="1" xfId="0" applyFont="1" applyFill="1" applyBorder="1" applyAlignment="1">
      <alignment vertical="top" wrapText="1"/>
    </xf>
    <xf numFmtId="3" fontId="3" fillId="0" borderId="1" xfId="0" applyNumberFormat="1" applyFont="1" applyFill="1" applyBorder="1" applyAlignment="1">
      <alignment horizontal="righ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2" borderId="3" xfId="0" applyFont="1" applyFill="1" applyBorder="1" applyAlignment="1">
      <alignment vertical="top" wrapText="1"/>
    </xf>
    <xf numFmtId="3" fontId="3" fillId="2" borderId="3" xfId="0" applyNumberFormat="1" applyFont="1" applyFill="1" applyBorder="1" applyAlignment="1">
      <alignment horizontal="right" vertical="top" wrapText="1"/>
    </xf>
    <xf numFmtId="3" fontId="3" fillId="2" borderId="1" xfId="0" applyNumberFormat="1" applyFont="1" applyFill="1" applyBorder="1" applyAlignment="1">
      <alignment horizontal="right" vertical="top" wrapText="1"/>
    </xf>
    <xf numFmtId="0" fontId="3" fillId="2" borderId="7" xfId="0" applyFont="1" applyFill="1" applyBorder="1" applyAlignment="1">
      <alignment vertical="top" wrapText="1"/>
    </xf>
    <xf numFmtId="0" fontId="2" fillId="0" borderId="6" xfId="0" applyFont="1" applyBorder="1" applyAlignment="1">
      <alignment horizontal="center"/>
    </xf>
    <xf numFmtId="0" fontId="2" fillId="0" borderId="9" xfId="0" applyFont="1" applyBorder="1" applyAlignment="1">
      <alignment horizontal="center"/>
    </xf>
    <xf numFmtId="0" fontId="9" fillId="0" borderId="1"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2" borderId="1" xfId="0" applyFont="1" applyFill="1" applyBorder="1" applyAlignment="1">
      <alignment horizontal="center" vertical="top" wrapText="1"/>
    </xf>
    <xf numFmtId="0" fontId="3" fillId="2" borderId="2" xfId="0" applyFont="1" applyFill="1" applyBorder="1" applyAlignment="1">
      <alignment vertical="top" wrapText="1"/>
    </xf>
    <xf numFmtId="3" fontId="3" fillId="2" borderId="2" xfId="0" applyNumberFormat="1" applyFont="1" applyFill="1" applyBorder="1" applyAlignment="1">
      <alignment horizontal="right" vertical="top" wrapText="1"/>
    </xf>
    <xf numFmtId="0" fontId="9" fillId="0" borderId="2" xfId="0" applyFont="1" applyBorder="1" applyAlignment="1">
      <alignment horizontal="center" vertical="top" wrapText="1"/>
    </xf>
    <xf numFmtId="0" fontId="9" fillId="0" borderId="7" xfId="0" applyFont="1" applyBorder="1" applyAlignment="1">
      <alignment horizontal="center" vertical="top" wrapText="1"/>
    </xf>
    <xf numFmtId="0" fontId="3" fillId="2" borderId="5" xfId="0" applyFont="1" applyFill="1" applyBorder="1" applyAlignment="1">
      <alignment vertical="top" wrapText="1"/>
    </xf>
    <xf numFmtId="3" fontId="3" fillId="2" borderId="5" xfId="0" applyNumberFormat="1" applyFont="1" applyFill="1" applyBorder="1" applyAlignment="1">
      <alignment horizontal="right" vertical="top" wrapText="1"/>
    </xf>
    <xf numFmtId="0" fontId="3"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0" borderId="1" xfId="0" applyFont="1" applyBorder="1" applyAlignment="1">
      <alignment horizontal="right" vertical="top" wrapText="1"/>
    </xf>
    <xf numFmtId="3" fontId="3" fillId="0" borderId="1" xfId="0" applyNumberFormat="1" applyFont="1" applyBorder="1" applyAlignment="1">
      <alignment horizontal="center" vertical="top" wrapText="1"/>
    </xf>
    <xf numFmtId="0" fontId="9" fillId="2" borderId="7" xfId="0" applyFont="1" applyFill="1" applyBorder="1" applyAlignment="1">
      <alignment horizontal="left" vertical="top" wrapText="1"/>
    </xf>
    <xf numFmtId="0" fontId="3" fillId="2" borderId="5" xfId="0" applyFont="1" applyFill="1" applyBorder="1" applyAlignment="1">
      <alignment horizontal="center" vertical="top" wrapText="1"/>
    </xf>
    <xf numFmtId="0" fontId="3" fillId="2" borderId="8" xfId="0" applyFont="1" applyFill="1" applyBorder="1" applyAlignment="1">
      <alignment vertical="top" wrapText="1"/>
    </xf>
    <xf numFmtId="3" fontId="3" fillId="2" borderId="8" xfId="0" applyNumberFormat="1" applyFont="1" applyFill="1" applyBorder="1" applyAlignment="1">
      <alignment horizontal="right" vertical="top" wrapText="1"/>
    </xf>
    <xf numFmtId="0" fontId="3" fillId="2" borderId="1" xfId="0" applyFont="1" applyFill="1" applyBorder="1" applyAlignment="1">
      <alignment horizontal="right" vertical="top" wrapText="1"/>
    </xf>
    <xf numFmtId="3" fontId="9" fillId="0" borderId="7" xfId="0" applyNumberFormat="1" applyFont="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3" fontId="3" fillId="0" borderId="2" xfId="0" applyNumberFormat="1" applyFont="1" applyBorder="1" applyAlignment="1">
      <alignment horizontal="center" vertical="top" wrapText="1"/>
    </xf>
    <xf numFmtId="0" fontId="3" fillId="0" borderId="4" xfId="0" applyFont="1" applyBorder="1" applyAlignment="1">
      <alignment vertical="top" wrapText="1"/>
    </xf>
    <xf numFmtId="0" fontId="3" fillId="0" borderId="4" xfId="0" applyFont="1" applyBorder="1" applyAlignment="1">
      <alignment horizontal="center" vertical="top" wrapText="1"/>
    </xf>
    <xf numFmtId="187" fontId="3" fillId="0" borderId="1" xfId="1" applyNumberFormat="1" applyFont="1" applyBorder="1" applyAlignment="1">
      <alignment horizontal="right" vertical="top" wrapText="1"/>
    </xf>
    <xf numFmtId="0" fontId="3" fillId="0" borderId="1" xfId="0" applyFont="1" applyFill="1" applyBorder="1" applyAlignment="1">
      <alignment horizontal="center" vertical="top" wrapText="1"/>
    </xf>
    <xf numFmtId="0" fontId="3" fillId="0" borderId="1" xfId="0" applyFont="1" applyBorder="1" applyAlignment="1">
      <alignment vertical="top"/>
    </xf>
    <xf numFmtId="187" fontId="3" fillId="0" borderId="1" xfId="1" applyNumberFormat="1" applyFont="1" applyBorder="1" applyAlignment="1">
      <alignment vertical="top"/>
    </xf>
    <xf numFmtId="0" fontId="3" fillId="3" borderId="1" xfId="0" applyFont="1" applyFill="1" applyBorder="1" applyAlignment="1">
      <alignment vertical="top" wrapText="1"/>
    </xf>
    <xf numFmtId="3" fontId="3" fillId="3" borderId="1" xfId="0" applyNumberFormat="1" applyFont="1" applyFill="1" applyBorder="1" applyAlignment="1">
      <alignment horizontal="right" vertical="top" wrapText="1"/>
    </xf>
    <xf numFmtId="0" fontId="3" fillId="3" borderId="2" xfId="0" applyFont="1" applyFill="1" applyBorder="1" applyAlignment="1">
      <alignment vertical="top" wrapText="1"/>
    </xf>
    <xf numFmtId="3" fontId="3" fillId="3" borderId="2" xfId="0" applyNumberFormat="1" applyFont="1" applyFill="1" applyBorder="1" applyAlignment="1">
      <alignment horizontal="right" vertical="top" wrapText="1"/>
    </xf>
    <xf numFmtId="0" fontId="3" fillId="3" borderId="4" xfId="0" applyFont="1" applyFill="1" applyBorder="1" applyAlignment="1">
      <alignment horizontal="center" vertical="top" wrapText="1"/>
    </xf>
    <xf numFmtId="0" fontId="3" fillId="3" borderId="4" xfId="0" applyFont="1" applyFill="1" applyBorder="1" applyAlignment="1">
      <alignment vertical="top" wrapText="1"/>
    </xf>
    <xf numFmtId="187" fontId="3" fillId="3" borderId="0" xfId="1" applyNumberFormat="1" applyFont="1" applyFill="1" applyBorder="1" applyAlignment="1">
      <alignment horizontal="right" vertical="top" wrapText="1"/>
    </xf>
    <xf numFmtId="0" fontId="3" fillId="3" borderId="3" xfId="0" applyFont="1" applyFill="1" applyBorder="1" applyAlignment="1">
      <alignment vertical="top" wrapText="1"/>
    </xf>
    <xf numFmtId="0" fontId="3" fillId="3" borderId="5" xfId="0" applyFont="1" applyFill="1" applyBorder="1" applyAlignment="1">
      <alignment horizontal="center" vertical="top" wrapText="1"/>
    </xf>
    <xf numFmtId="0" fontId="3" fillId="3" borderId="5" xfId="0" applyFont="1" applyFill="1" applyBorder="1" applyAlignment="1">
      <alignment vertical="top" wrapText="1"/>
    </xf>
    <xf numFmtId="0" fontId="2" fillId="0" borderId="1" xfId="0" applyFont="1" applyBorder="1" applyAlignment="1">
      <alignment horizontal="center"/>
    </xf>
    <xf numFmtId="0" fontId="11" fillId="0" borderId="0" xfId="0" applyFont="1"/>
    <xf numFmtId="0" fontId="10" fillId="0" borderId="4" xfId="0" applyFont="1" applyBorder="1" applyAlignment="1">
      <alignment horizontal="left" vertical="top" wrapText="1"/>
    </xf>
    <xf numFmtId="0" fontId="10" fillId="0" borderId="1" xfId="0" applyFont="1" applyBorder="1" applyAlignment="1">
      <alignment horizontal="center" vertical="top" wrapText="1"/>
    </xf>
    <xf numFmtId="0" fontId="10" fillId="0" borderId="5" xfId="0" applyFont="1" applyBorder="1" applyAlignment="1">
      <alignment horizontal="left" vertical="top" wrapText="1"/>
    </xf>
    <xf numFmtId="2" fontId="10" fillId="0" borderId="1" xfId="0" applyNumberFormat="1" applyFont="1" applyBorder="1" applyAlignment="1">
      <alignment horizontal="center" vertical="top" wrapText="1"/>
    </xf>
    <xf numFmtId="3" fontId="10" fillId="0" borderId="2" xfId="0" applyNumberFormat="1" applyFont="1" applyBorder="1" applyAlignment="1">
      <alignment horizontal="center" vertical="top" wrapText="1"/>
    </xf>
    <xf numFmtId="0" fontId="11" fillId="0" borderId="10" xfId="0" applyFont="1" applyBorder="1"/>
    <xf numFmtId="0" fontId="10" fillId="3" borderId="4" xfId="0" applyFont="1" applyFill="1" applyBorder="1" applyAlignment="1">
      <alignment horizontal="left" vertical="top" wrapText="1"/>
    </xf>
    <xf numFmtId="0" fontId="10" fillId="3" borderId="1" xfId="0" applyFont="1" applyFill="1" applyBorder="1" applyAlignment="1">
      <alignment horizontal="center" vertical="top" wrapText="1"/>
    </xf>
    <xf numFmtId="0" fontId="11" fillId="3" borderId="0" xfId="0" applyFont="1" applyFill="1"/>
    <xf numFmtId="0" fontId="10" fillId="3" borderId="5" xfId="0" applyFont="1" applyFill="1" applyBorder="1" applyAlignment="1">
      <alignment horizontal="left" vertical="top" wrapText="1"/>
    </xf>
    <xf numFmtId="0" fontId="10" fillId="0" borderId="1" xfId="0" applyFont="1" applyFill="1" applyBorder="1" applyAlignment="1">
      <alignment horizontal="center" vertical="top" wrapText="1"/>
    </xf>
    <xf numFmtId="0" fontId="10" fillId="0" borderId="1" xfId="0" applyFont="1" applyBorder="1" applyAlignment="1">
      <alignment horizontal="left" vertical="top" wrapText="1"/>
    </xf>
    <xf numFmtId="0" fontId="10" fillId="3" borderId="8" xfId="0" applyFont="1" applyFill="1" applyBorder="1" applyAlignment="1">
      <alignment horizontal="left" vertical="top" wrapText="1"/>
    </xf>
    <xf numFmtId="0" fontId="10" fillId="3" borderId="2" xfId="0" applyFont="1" applyFill="1" applyBorder="1" applyAlignment="1">
      <alignment horizontal="center" vertical="top" wrapText="1"/>
    </xf>
    <xf numFmtId="0" fontId="11" fillId="0" borderId="1" xfId="0" applyFont="1" applyBorder="1"/>
    <xf numFmtId="0" fontId="10" fillId="2" borderId="1" xfId="0" applyFont="1" applyFill="1" applyBorder="1" applyAlignment="1">
      <alignment horizontal="center" vertical="top" wrapText="1"/>
    </xf>
    <xf numFmtId="0" fontId="0" fillId="0" borderId="0" xfId="0" applyBorder="1"/>
    <xf numFmtId="0" fontId="0" fillId="2" borderId="0" xfId="0" applyFill="1"/>
    <xf numFmtId="0" fontId="10" fillId="0" borderId="2" xfId="0" applyFont="1" applyBorder="1" applyAlignment="1">
      <alignment horizontal="left" vertical="top" wrapText="1"/>
    </xf>
    <xf numFmtId="2" fontId="10" fillId="0" borderId="2" xfId="0" applyNumberFormat="1" applyFont="1" applyBorder="1" applyAlignment="1">
      <alignment horizontal="center" vertical="top" wrapText="1"/>
    </xf>
    <xf numFmtId="0" fontId="10" fillId="0" borderId="2" xfId="0" applyFont="1" applyBorder="1" applyAlignment="1">
      <alignment horizontal="center" vertical="top" wrapText="1"/>
    </xf>
    <xf numFmtId="0" fontId="3" fillId="2" borderId="2" xfId="0" applyFont="1" applyFill="1" applyBorder="1" applyAlignment="1">
      <alignment horizontal="left" vertical="top" wrapText="1"/>
    </xf>
    <xf numFmtId="0" fontId="3" fillId="2" borderId="5" xfId="0" applyFont="1" applyFill="1" applyBorder="1" applyAlignment="1">
      <alignment horizontal="right" vertical="top" wrapText="1"/>
    </xf>
    <xf numFmtId="0" fontId="10" fillId="2" borderId="2" xfId="0" applyFont="1" applyFill="1" applyBorder="1" applyAlignment="1">
      <alignment horizontal="left" vertical="top" wrapText="1"/>
    </xf>
    <xf numFmtId="0" fontId="10" fillId="3" borderId="1" xfId="0" applyFont="1" applyFill="1" applyBorder="1" applyAlignment="1">
      <alignment horizontal="left" vertical="top" wrapText="1"/>
    </xf>
    <xf numFmtId="0" fontId="13" fillId="0" borderId="0" xfId="0" applyFont="1"/>
    <xf numFmtId="0" fontId="16" fillId="2" borderId="10" xfId="2" applyFont="1" applyFill="1" applyBorder="1" applyAlignment="1">
      <alignment horizontal="left" vertical="top" wrapText="1"/>
    </xf>
    <xf numFmtId="0" fontId="16" fillId="0" borderId="1" xfId="2" applyFont="1" applyFill="1" applyBorder="1" applyAlignment="1">
      <alignment horizontal="left" vertical="top" wrapText="1"/>
    </xf>
    <xf numFmtId="0" fontId="17" fillId="0" borderId="1" xfId="2" applyFont="1" applyFill="1" applyBorder="1" applyAlignment="1">
      <alignment horizontal="left" vertical="top" wrapText="1"/>
    </xf>
    <xf numFmtId="2" fontId="16" fillId="0" borderId="1" xfId="2" applyNumberFormat="1" applyFont="1" applyFill="1" applyBorder="1" applyAlignment="1">
      <alignment horizontal="center" vertical="top" wrapText="1"/>
    </xf>
    <xf numFmtId="2" fontId="17" fillId="4" borderId="1" xfId="2" applyNumberFormat="1" applyFont="1" applyFill="1" applyBorder="1" applyAlignment="1">
      <alignment horizontal="center" vertical="top" wrapText="1"/>
    </xf>
    <xf numFmtId="2" fontId="16" fillId="0" borderId="1" xfId="2" applyNumberFormat="1" applyFont="1" applyFill="1" applyBorder="1" applyAlignment="1">
      <alignment horizontal="center" vertical="top"/>
    </xf>
    <xf numFmtId="0" fontId="16" fillId="0" borderId="1" xfId="2" applyNumberFormat="1" applyFont="1" applyFill="1" applyBorder="1" applyAlignment="1">
      <alignment horizontal="center" vertical="top" wrapText="1"/>
    </xf>
    <xf numFmtId="2" fontId="17" fillId="0" borderId="1" xfId="2" applyNumberFormat="1" applyFont="1" applyFill="1" applyBorder="1" applyAlignment="1">
      <alignment horizontal="center" vertical="top" wrapText="1"/>
    </xf>
    <xf numFmtId="0" fontId="9" fillId="0" borderId="1" xfId="0" applyFont="1" applyBorder="1" applyAlignment="1">
      <alignment vertical="top" wrapText="1"/>
    </xf>
    <xf numFmtId="3" fontId="3" fillId="0" borderId="3" xfId="0" applyNumberFormat="1" applyFont="1" applyBorder="1" applyAlignment="1">
      <alignment horizontal="right" vertical="top" wrapText="1"/>
    </xf>
    <xf numFmtId="2" fontId="10" fillId="3" borderId="2" xfId="0" applyNumberFormat="1" applyFont="1" applyFill="1" applyBorder="1" applyAlignment="1">
      <alignment horizontal="center"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center" vertical="top" wrapText="1"/>
    </xf>
    <xf numFmtId="0" fontId="3" fillId="0" borderId="1" xfId="0" applyFont="1" applyBorder="1" applyAlignment="1">
      <alignment horizontal="left" vertical="top" wrapText="1"/>
    </xf>
    <xf numFmtId="3" fontId="3" fillId="0" borderId="2" xfId="0" applyNumberFormat="1" applyFont="1" applyBorder="1" applyAlignment="1">
      <alignment horizontal="center" vertical="top" wrapText="1"/>
    </xf>
    <xf numFmtId="0" fontId="10" fillId="0" borderId="2" xfId="0" applyFont="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9" fillId="2" borderId="2" xfId="0" applyFont="1" applyFill="1" applyBorder="1" applyAlignment="1">
      <alignment horizontal="center" vertical="top" wrapText="1"/>
    </xf>
    <xf numFmtId="0" fontId="3" fillId="0" borderId="1" xfId="0" applyFont="1" applyBorder="1" applyAlignment="1">
      <alignment vertical="top" wrapText="1"/>
    </xf>
    <xf numFmtId="0" fontId="3" fillId="0" borderId="11"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2" xfId="0" applyFont="1" applyFill="1" applyBorder="1" applyAlignment="1">
      <alignment horizontal="center" vertical="top" wrapText="1"/>
    </xf>
    <xf numFmtId="0" fontId="3" fillId="0" borderId="2" xfId="0" applyFont="1" applyFill="1" applyBorder="1" applyAlignment="1">
      <alignment horizontal="center" vertical="top" wrapText="1"/>
    </xf>
    <xf numFmtId="0" fontId="10" fillId="0" borderId="8" xfId="0" applyFont="1" applyBorder="1" applyAlignment="1">
      <alignment horizontal="left" vertical="top" wrapText="1"/>
    </xf>
    <xf numFmtId="0" fontId="3" fillId="0" borderId="11" xfId="0" applyFont="1" applyBorder="1" applyAlignment="1">
      <alignment vertical="top" wrapText="1"/>
    </xf>
    <xf numFmtId="0" fontId="3" fillId="0" borderId="11" xfId="0" applyFont="1" applyBorder="1" applyAlignment="1">
      <alignment horizontal="center" vertical="top" wrapText="1"/>
    </xf>
    <xf numFmtId="3" fontId="3" fillId="0" borderId="2" xfId="0" applyNumberFormat="1" applyFont="1" applyBorder="1" applyAlignment="1">
      <alignment vertical="top" wrapText="1"/>
    </xf>
    <xf numFmtId="3" fontId="3" fillId="0" borderId="7" xfId="0" applyNumberFormat="1" applyFont="1" applyBorder="1" applyAlignment="1">
      <alignment vertical="top" wrapText="1"/>
    </xf>
    <xf numFmtId="0" fontId="10"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10" xfId="0" applyFill="1" applyBorder="1"/>
    <xf numFmtId="0" fontId="0" fillId="0" borderId="0" xfId="0" applyFill="1"/>
    <xf numFmtId="0" fontId="0" fillId="0" borderId="0" xfId="0" applyFill="1" applyBorder="1"/>
    <xf numFmtId="0" fontId="0" fillId="2" borderId="0" xfId="0" applyFill="1" applyBorder="1"/>
    <xf numFmtId="0" fontId="9"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0" fillId="0" borderId="1" xfId="0" applyBorder="1"/>
    <xf numFmtId="3" fontId="3" fillId="2" borderId="7" xfId="0" applyNumberFormat="1" applyFont="1" applyFill="1" applyBorder="1" applyAlignment="1">
      <alignment horizontal="right" vertical="top" wrapText="1"/>
    </xf>
    <xf numFmtId="0" fontId="9" fillId="0" borderId="1" xfId="0" applyFont="1" applyFill="1" applyBorder="1" applyAlignment="1">
      <alignment horizontal="center" vertical="top" wrapText="1"/>
    </xf>
    <xf numFmtId="0" fontId="0" fillId="2" borderId="10" xfId="0" applyFill="1" applyBorder="1"/>
    <xf numFmtId="0" fontId="9" fillId="2" borderId="9"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4" xfId="0" applyFont="1" applyFill="1" applyBorder="1" applyAlignment="1">
      <alignment horizontal="center" vertical="top" wrapText="1"/>
    </xf>
    <xf numFmtId="3" fontId="3" fillId="2" borderId="5"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9" fillId="0" borderId="8" xfId="0" applyFont="1" applyFill="1" applyBorder="1" applyAlignment="1">
      <alignment horizontal="left" vertical="top" wrapText="1"/>
    </xf>
    <xf numFmtId="3" fontId="3" fillId="0"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top"/>
    </xf>
    <xf numFmtId="3" fontId="5" fillId="0" borderId="1" xfId="0" applyNumberFormat="1" applyFont="1" applyBorder="1" applyAlignment="1">
      <alignment vertical="top"/>
    </xf>
    <xf numFmtId="187" fontId="5" fillId="0" borderId="1" xfId="1" applyNumberFormat="1" applyFont="1" applyBorder="1" applyAlignment="1">
      <alignment vertical="top"/>
    </xf>
    <xf numFmtId="0" fontId="3" fillId="0" borderId="7" xfId="0" applyFont="1" applyBorder="1" applyAlignment="1">
      <alignment horizontal="left" vertical="top" wrapText="1"/>
    </xf>
    <xf numFmtId="0" fontId="3" fillId="0" borderId="7" xfId="0" applyFont="1" applyBorder="1" applyAlignment="1">
      <alignment horizontal="center" vertical="top" wrapText="1"/>
    </xf>
    <xf numFmtId="0" fontId="10" fillId="0" borderId="1" xfId="0" applyFont="1" applyFill="1" applyBorder="1" applyAlignment="1">
      <alignment horizontal="left" vertical="top" wrapText="1"/>
    </xf>
    <xf numFmtId="3" fontId="3" fillId="0" borderId="5" xfId="0" applyNumberFormat="1" applyFont="1" applyBorder="1" applyAlignment="1">
      <alignment vertical="top" wrapText="1"/>
    </xf>
    <xf numFmtId="187" fontId="3" fillId="0" borderId="5" xfId="1" applyNumberFormat="1" applyFont="1" applyBorder="1" applyAlignment="1">
      <alignment vertical="top" wrapText="1"/>
    </xf>
    <xf numFmtId="0" fontId="3" fillId="0" borderId="5" xfId="0" applyFont="1" applyBorder="1" applyAlignment="1">
      <alignment horizontal="left" vertical="top" wrapText="1"/>
    </xf>
    <xf numFmtId="0" fontId="3" fillId="0" borderId="5" xfId="0" applyFont="1" applyFill="1" applyBorder="1" applyAlignment="1">
      <alignment vertical="top" wrapText="1"/>
    </xf>
    <xf numFmtId="187" fontId="3" fillId="0" borderId="5" xfId="1" applyNumberFormat="1" applyFont="1" applyFill="1" applyBorder="1" applyAlignment="1">
      <alignment vertical="top" wrapText="1"/>
    </xf>
    <xf numFmtId="0" fontId="3" fillId="0" borderId="5" xfId="0" applyFont="1" applyFill="1" applyBorder="1" applyAlignment="1">
      <alignment horizontal="right" vertical="top" wrapText="1"/>
    </xf>
    <xf numFmtId="0" fontId="3" fillId="3" borderId="1" xfId="0" applyFont="1" applyFill="1" applyBorder="1" applyAlignment="1">
      <alignment horizontal="center" vertical="top"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4" xfId="0" applyFont="1" applyBorder="1" applyAlignment="1">
      <alignment horizontal="center" vertical="top" wrapText="1"/>
    </xf>
    <xf numFmtId="0" fontId="4" fillId="0" borderId="0" xfId="0" applyFont="1" applyAlignment="1">
      <alignment horizontal="lef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10" fillId="3" borderId="2"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0" borderId="2" xfId="0" applyFont="1" applyBorder="1" applyAlignment="1">
      <alignment horizontal="center" vertical="top" wrapText="1"/>
    </xf>
    <xf numFmtId="0" fontId="10" fillId="0" borderId="7" xfId="0" applyFont="1" applyBorder="1" applyAlignment="1">
      <alignment horizontal="center" vertical="top" wrapText="1"/>
    </xf>
    <xf numFmtId="0" fontId="2" fillId="0" borderId="3" xfId="0" applyFont="1" applyBorder="1" applyAlignment="1">
      <alignment horizontal="center" vertical="center"/>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2" fillId="0" borderId="6" xfId="0" applyFont="1" applyBorder="1" applyAlignment="1">
      <alignment horizontal="left" vertical="top" wrapText="1"/>
    </xf>
    <xf numFmtId="0" fontId="12" fillId="0" borderId="4" xfId="0" applyFont="1" applyBorder="1" applyAlignment="1">
      <alignment horizontal="left" vertical="top" wrapText="1"/>
    </xf>
    <xf numFmtId="0" fontId="10" fillId="0" borderId="3" xfId="0" applyFont="1" applyBorder="1" applyAlignment="1">
      <alignment horizontal="center" vertical="top" wrapText="1"/>
    </xf>
    <xf numFmtId="0" fontId="10" fillId="3" borderId="2" xfId="0" applyFont="1" applyFill="1" applyBorder="1" applyAlignment="1">
      <alignment horizontal="left" vertical="top" wrapText="1"/>
    </xf>
    <xf numFmtId="0" fontId="10" fillId="3" borderId="7" xfId="0" applyFont="1" applyFill="1" applyBorder="1" applyAlignment="1">
      <alignment horizontal="left" vertical="top" wrapText="1"/>
    </xf>
    <xf numFmtId="0" fontId="12"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3" fillId="0" borderId="2" xfId="0" applyFont="1" applyBorder="1" applyAlignment="1">
      <alignment horizontal="center" vertical="top" wrapText="1"/>
    </xf>
    <xf numFmtId="0" fontId="3" fillId="0" borderId="7"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2"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87" fontId="3" fillId="3" borderId="1" xfId="1" applyNumberFormat="1" applyFont="1" applyFill="1" applyBorder="1" applyAlignment="1">
      <alignment horizontal="center"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187" fontId="3" fillId="0" borderId="1" xfId="1" applyNumberFormat="1" applyFont="1" applyBorder="1" applyAlignment="1">
      <alignment horizontal="center" vertical="top" wrapText="1"/>
    </xf>
    <xf numFmtId="0" fontId="3" fillId="0" borderId="3" xfId="0" applyFont="1" applyBorder="1" applyAlignment="1">
      <alignment horizontal="center" vertical="top" wrapText="1"/>
    </xf>
    <xf numFmtId="0" fontId="10" fillId="0" borderId="2"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2"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3"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3" fontId="3" fillId="2" borderId="2" xfId="0" applyNumberFormat="1" applyFont="1" applyFill="1" applyBorder="1" applyAlignment="1">
      <alignment horizontal="center" vertical="top" wrapText="1"/>
    </xf>
    <xf numFmtId="3" fontId="3" fillId="2" borderId="3" xfId="0" applyNumberFormat="1" applyFont="1" applyFill="1" applyBorder="1" applyAlignment="1">
      <alignment horizontal="center" vertical="top"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19" fillId="0" borderId="0" xfId="0" applyFont="1" applyAlignment="1">
      <alignment horizontal="center" vertical="top"/>
    </xf>
    <xf numFmtId="0" fontId="20" fillId="0" borderId="0" xfId="0" applyFont="1"/>
    <xf numFmtId="0" fontId="19" fillId="0" borderId="13" xfId="0" applyFont="1" applyBorder="1" applyAlignment="1">
      <alignment horizontal="center" vertical="top"/>
    </xf>
    <xf numFmtId="0" fontId="19" fillId="0" borderId="13" xfId="0" applyFont="1" applyBorder="1" applyAlignment="1">
      <alignment horizontal="left" vertical="top" wrapText="1"/>
    </xf>
    <xf numFmtId="0" fontId="19" fillId="0" borderId="0" xfId="0" applyFont="1" applyAlignment="1">
      <alignment horizontal="center" vertical="top"/>
    </xf>
    <xf numFmtId="0" fontId="4" fillId="5" borderId="14" xfId="0" applyFont="1" applyFill="1" applyBorder="1" applyAlignment="1">
      <alignment horizontal="center" vertical="top" wrapText="1"/>
    </xf>
    <xf numFmtId="0" fontId="21" fillId="5" borderId="14" xfId="0" applyFont="1" applyFill="1" applyBorder="1" applyAlignment="1">
      <alignment horizontal="center" vertical="top" wrapText="1"/>
    </xf>
    <xf numFmtId="2" fontId="4" fillId="5" borderId="14" xfId="0" applyNumberFormat="1" applyFont="1" applyFill="1" applyBorder="1" applyAlignment="1">
      <alignment horizontal="center" vertical="top" wrapText="1"/>
    </xf>
    <xf numFmtId="2" fontId="4" fillId="5" borderId="15" xfId="0" applyNumberFormat="1" applyFont="1" applyFill="1" applyBorder="1" applyAlignment="1">
      <alignment horizontal="center" vertical="top" wrapText="1"/>
    </xf>
    <xf numFmtId="0" fontId="22" fillId="5" borderId="16" xfId="0" applyFont="1" applyFill="1" applyBorder="1" applyAlignment="1">
      <alignment horizontal="center" vertical="top" wrapText="1"/>
    </xf>
    <xf numFmtId="0" fontId="22" fillId="5" borderId="17" xfId="0" applyFont="1" applyFill="1" applyBorder="1" applyAlignment="1">
      <alignment horizontal="center" vertical="top" wrapText="1"/>
    </xf>
    <xf numFmtId="0" fontId="22" fillId="5" borderId="18" xfId="0" applyFont="1" applyFill="1" applyBorder="1" applyAlignment="1">
      <alignment horizontal="center" vertical="top" wrapText="1"/>
    </xf>
    <xf numFmtId="0" fontId="22" fillId="5" borderId="15" xfId="0" applyFont="1" applyFill="1" applyBorder="1" applyAlignment="1">
      <alignment horizontal="center" vertical="top" wrapText="1"/>
    </xf>
    <xf numFmtId="0" fontId="22" fillId="5" borderId="14" xfId="0" applyFont="1" applyFill="1" applyBorder="1" applyAlignment="1">
      <alignment horizontal="center" vertical="top" wrapText="1"/>
    </xf>
    <xf numFmtId="0" fontId="22" fillId="0" borderId="0" xfId="0" applyFont="1" applyAlignment="1">
      <alignment vertical="top" wrapText="1"/>
    </xf>
    <xf numFmtId="2" fontId="4" fillId="5" borderId="19" xfId="0" applyNumberFormat="1" applyFont="1" applyFill="1" applyBorder="1" applyAlignment="1">
      <alignment horizontal="center" vertical="top" wrapText="1"/>
    </xf>
    <xf numFmtId="0" fontId="22" fillId="5" borderId="14" xfId="0" applyFont="1" applyFill="1" applyBorder="1" applyAlignment="1">
      <alignment horizontal="center" vertical="top"/>
    </xf>
    <xf numFmtId="0" fontId="22" fillId="5" borderId="19" xfId="0" applyFont="1" applyFill="1" applyBorder="1" applyAlignment="1">
      <alignment horizontal="center" vertical="top" wrapText="1"/>
    </xf>
    <xf numFmtId="0" fontId="22" fillId="0" borderId="0" xfId="0" applyFont="1" applyAlignment="1">
      <alignment vertical="top"/>
    </xf>
    <xf numFmtId="0" fontId="23" fillId="6" borderId="14" xfId="0" applyFont="1" applyFill="1" applyBorder="1" applyAlignment="1">
      <alignment horizontal="center" vertical="top" wrapText="1"/>
    </xf>
    <xf numFmtId="2" fontId="23" fillId="6" borderId="14" xfId="0" applyNumberFormat="1" applyFont="1" applyFill="1" applyBorder="1" applyAlignment="1">
      <alignment horizontal="center" vertical="top" wrapText="1"/>
    </xf>
    <xf numFmtId="2" fontId="22" fillId="6" borderId="19" xfId="0" applyNumberFormat="1" applyFont="1" applyFill="1" applyBorder="1" applyAlignment="1">
      <alignment horizontal="center" vertical="top" wrapText="1"/>
    </xf>
    <xf numFmtId="2" fontId="22" fillId="6" borderId="19" xfId="0" applyNumberFormat="1" applyFont="1" applyFill="1" applyBorder="1" applyAlignment="1">
      <alignment horizontal="left" vertical="top" wrapText="1"/>
    </xf>
    <xf numFmtId="0" fontId="22" fillId="6" borderId="14" xfId="0" applyFont="1" applyFill="1" applyBorder="1" applyAlignment="1">
      <alignment horizontal="center" vertical="top" wrapText="1"/>
    </xf>
    <xf numFmtId="0" fontId="22" fillId="6" borderId="19" xfId="0" applyFont="1" applyFill="1" applyBorder="1" applyAlignment="1">
      <alignment horizontal="center" vertical="top" wrapText="1"/>
    </xf>
    <xf numFmtId="0" fontId="24" fillId="7" borderId="14" xfId="0" applyFont="1" applyFill="1" applyBorder="1" applyAlignment="1">
      <alignment horizontal="left" vertical="top" wrapText="1"/>
    </xf>
    <xf numFmtId="0" fontId="24" fillId="7" borderId="14" xfId="0" applyFont="1" applyFill="1" applyBorder="1" applyAlignment="1">
      <alignment horizontal="center" vertical="top" wrapText="1"/>
    </xf>
    <xf numFmtId="2" fontId="24" fillId="7" borderId="14" xfId="0" applyNumberFormat="1" applyFont="1" applyFill="1" applyBorder="1" applyAlignment="1">
      <alignment horizontal="center" vertical="top" wrapText="1"/>
    </xf>
    <xf numFmtId="2" fontId="22" fillId="7" borderId="14" xfId="0" applyNumberFormat="1" applyFont="1" applyFill="1" applyBorder="1" applyAlignment="1">
      <alignment horizontal="center" vertical="top" wrapText="1"/>
    </xf>
    <xf numFmtId="2" fontId="22" fillId="7" borderId="14" xfId="0" applyNumberFormat="1" applyFont="1" applyFill="1" applyBorder="1" applyAlignment="1">
      <alignment horizontal="left" vertical="top" wrapText="1"/>
    </xf>
    <xf numFmtId="0" fontId="22" fillId="7" borderId="14" xfId="0" applyFont="1" applyFill="1" applyBorder="1" applyAlignment="1">
      <alignment horizontal="left" vertical="top" wrapText="1"/>
    </xf>
    <xf numFmtId="0" fontId="16" fillId="7" borderId="14" xfId="0" applyFont="1" applyFill="1" applyBorder="1" applyAlignment="1">
      <alignment horizontal="left" vertical="top" wrapText="1"/>
    </xf>
    <xf numFmtId="0" fontId="16" fillId="0" borderId="0" xfId="0" applyFont="1" applyAlignment="1">
      <alignment horizontal="left" vertical="top" wrapText="1"/>
    </xf>
    <xf numFmtId="0" fontId="16" fillId="0" borderId="14" xfId="0" applyFont="1" applyBorder="1" applyAlignment="1">
      <alignment horizontal="left" vertical="top" wrapText="1"/>
    </xf>
    <xf numFmtId="0" fontId="25" fillId="0" borderId="14" xfId="0" applyFont="1" applyBorder="1" applyAlignment="1">
      <alignment horizontal="center" vertical="top" wrapText="1"/>
    </xf>
    <xf numFmtId="2" fontId="16" fillId="8" borderId="14" xfId="0" applyNumberFormat="1" applyFont="1" applyFill="1" applyBorder="1" applyAlignment="1">
      <alignment horizontal="center" vertical="top" wrapText="1"/>
    </xf>
    <xf numFmtId="1" fontId="16" fillId="0" borderId="14" xfId="0" applyNumberFormat="1" applyFont="1" applyBorder="1" applyAlignment="1">
      <alignment horizontal="center" vertical="top" wrapText="1"/>
    </xf>
    <xf numFmtId="2" fontId="16" fillId="0" borderId="14" xfId="0" applyNumberFormat="1" applyFont="1" applyBorder="1" applyAlignment="1">
      <alignment horizontal="left" vertical="top" wrapText="1"/>
    </xf>
    <xf numFmtId="0" fontId="25" fillId="0" borderId="14" xfId="0" applyFont="1" applyBorder="1" applyAlignment="1">
      <alignment vertical="top" wrapText="1"/>
    </xf>
    <xf numFmtId="0" fontId="25" fillId="0" borderId="14" xfId="0" applyFont="1" applyBorder="1" applyAlignment="1">
      <alignment horizontal="left" vertical="top" wrapText="1"/>
    </xf>
    <xf numFmtId="0" fontId="16" fillId="0" borderId="0" xfId="0" applyFont="1"/>
    <xf numFmtId="0" fontId="16" fillId="0" borderId="19" xfId="0" applyFont="1" applyBorder="1" applyAlignment="1">
      <alignment horizontal="left" vertical="top" wrapText="1"/>
    </xf>
    <xf numFmtId="0" fontId="16" fillId="0" borderId="19" xfId="0" applyFont="1" applyBorder="1" applyAlignment="1">
      <alignment vertical="top" wrapText="1"/>
    </xf>
    <xf numFmtId="2" fontId="25" fillId="0" borderId="14" xfId="0" applyNumberFormat="1" applyFont="1" applyBorder="1" applyAlignment="1">
      <alignment horizontal="left" vertical="top" wrapText="1"/>
    </xf>
    <xf numFmtId="1" fontId="24" fillId="7" borderId="14" xfId="0" applyNumberFormat="1" applyFont="1" applyFill="1" applyBorder="1" applyAlignment="1">
      <alignment horizontal="center" vertical="top" wrapText="1"/>
    </xf>
    <xf numFmtId="1" fontId="22" fillId="7" borderId="14" xfId="0" applyNumberFormat="1" applyFont="1" applyFill="1" applyBorder="1" applyAlignment="1">
      <alignment horizontal="center" vertical="top" wrapText="1"/>
    </xf>
    <xf numFmtId="1" fontId="22" fillId="7" borderId="14" xfId="0" applyNumberFormat="1" applyFont="1" applyFill="1" applyBorder="1" applyAlignment="1">
      <alignment horizontal="left" vertical="top" wrapText="1"/>
    </xf>
    <xf numFmtId="0" fontId="22" fillId="8" borderId="14" xfId="0" applyFont="1" applyFill="1" applyBorder="1" applyAlignment="1">
      <alignment horizontal="left" vertical="top" wrapText="1"/>
    </xf>
    <xf numFmtId="0" fontId="25" fillId="8" borderId="14" xfId="0" applyFont="1" applyFill="1" applyBorder="1" applyAlignment="1">
      <alignment horizontal="center" vertical="top" wrapText="1"/>
    </xf>
    <xf numFmtId="2" fontId="16" fillId="9" borderId="14" xfId="0" applyNumberFormat="1" applyFont="1" applyFill="1" applyBorder="1" applyAlignment="1">
      <alignment horizontal="center" vertical="top" wrapText="1"/>
    </xf>
    <xf numFmtId="2" fontId="16" fillId="9" borderId="14" xfId="0" applyNumberFormat="1" applyFont="1" applyFill="1" applyBorder="1" applyAlignment="1">
      <alignment horizontal="left" vertical="top" wrapText="1"/>
    </xf>
    <xf numFmtId="0" fontId="16" fillId="9" borderId="14" xfId="0" applyFont="1" applyFill="1" applyBorder="1" applyAlignment="1">
      <alignment horizontal="left" vertical="top" wrapText="1"/>
    </xf>
    <xf numFmtId="3" fontId="16" fillId="0" borderId="14" xfId="0" applyNumberFormat="1" applyFont="1" applyBorder="1" applyAlignment="1">
      <alignment horizontal="center" vertical="top" wrapText="1"/>
    </xf>
    <xf numFmtId="0" fontId="16" fillId="0" borderId="14" xfId="0" applyFont="1" applyBorder="1" applyAlignment="1">
      <alignment vertical="top" wrapText="1"/>
    </xf>
    <xf numFmtId="0" fontId="16" fillId="0" borderId="14" xfId="0" applyFont="1" applyBorder="1" applyAlignment="1">
      <alignment horizontal="center" vertical="top"/>
    </xf>
    <xf numFmtId="0" fontId="25" fillId="0" borderId="14" xfId="0" applyFont="1" applyBorder="1" applyAlignment="1">
      <alignment horizontal="center" vertical="top" wrapText="1" readingOrder="1"/>
    </xf>
    <xf numFmtId="3" fontId="16" fillId="0" borderId="14" xfId="0" applyNumberFormat="1" applyFont="1" applyBorder="1" applyAlignment="1">
      <alignment horizontal="center" vertical="top"/>
    </xf>
    <xf numFmtId="2" fontId="25" fillId="0" borderId="14" xfId="0" applyNumberFormat="1" applyFont="1" applyBorder="1" applyAlignment="1">
      <alignment horizontal="center" vertical="top"/>
    </xf>
    <xf numFmtId="1" fontId="25" fillId="0" borderId="14" xfId="0" applyNumberFormat="1" applyFont="1" applyBorder="1" applyAlignment="1">
      <alignment horizontal="left" vertical="top" wrapText="1"/>
    </xf>
    <xf numFmtId="0" fontId="22" fillId="9" borderId="14" xfId="0" applyFont="1" applyFill="1" applyBorder="1" applyAlignment="1">
      <alignment horizontal="left" vertical="top" wrapText="1"/>
    </xf>
    <xf numFmtId="0" fontId="16" fillId="9" borderId="14" xfId="0" applyFont="1" applyFill="1" applyBorder="1" applyAlignment="1">
      <alignment horizontal="left" vertical="top"/>
    </xf>
    <xf numFmtId="1" fontId="16" fillId="0" borderId="14" xfId="0" applyNumberFormat="1" applyFont="1" applyBorder="1" applyAlignment="1">
      <alignment horizontal="center" vertical="top"/>
    </xf>
    <xf numFmtId="2" fontId="16" fillId="0" borderId="14" xfId="0" applyNumberFormat="1" applyFont="1" applyBorder="1" applyAlignment="1">
      <alignment horizontal="center" vertical="top" wrapText="1"/>
    </xf>
    <xf numFmtId="1" fontId="16" fillId="0" borderId="15" xfId="0" applyNumberFormat="1" applyFont="1" applyBorder="1" applyAlignment="1">
      <alignment horizontal="left" vertical="top" wrapText="1"/>
    </xf>
    <xf numFmtId="1" fontId="16" fillId="0" borderId="0" xfId="0" applyNumberFormat="1" applyFont="1"/>
    <xf numFmtId="0" fontId="16" fillId="0" borderId="14" xfId="0" applyFont="1" applyBorder="1" applyAlignment="1">
      <alignment horizontal="center" vertical="top" wrapText="1"/>
    </xf>
    <xf numFmtId="1" fontId="16" fillId="0" borderId="19" xfId="0" applyNumberFormat="1" applyFont="1" applyBorder="1" applyAlignment="1">
      <alignment horizontal="left" vertical="top" wrapText="1"/>
    </xf>
    <xf numFmtId="1" fontId="16" fillId="0" borderId="0" xfId="0" applyNumberFormat="1" applyFont="1" applyAlignment="1">
      <alignment horizontal="center" vertical="top"/>
    </xf>
    <xf numFmtId="4" fontId="16" fillId="0" borderId="14" xfId="0" applyNumberFormat="1" applyFont="1" applyBorder="1" applyAlignment="1">
      <alignment horizontal="center" vertical="top"/>
    </xf>
    <xf numFmtId="0" fontId="16" fillId="0" borderId="15" xfId="0" applyFont="1" applyBorder="1" applyAlignment="1">
      <alignment horizontal="left" vertical="top" wrapText="1"/>
    </xf>
    <xf numFmtId="0" fontId="16" fillId="0" borderId="19" xfId="0" applyFont="1" applyBorder="1" applyAlignment="1">
      <alignment horizontal="left" vertical="top" wrapText="1"/>
    </xf>
    <xf numFmtId="1" fontId="16" fillId="0" borderId="14" xfId="0" applyNumberFormat="1" applyFont="1" applyBorder="1" applyAlignment="1">
      <alignment vertical="top" wrapText="1"/>
    </xf>
    <xf numFmtId="0" fontId="16" fillId="0" borderId="0" xfId="0" applyFont="1" applyAlignment="1">
      <alignment vertical="top" wrapText="1"/>
    </xf>
    <xf numFmtId="0" fontId="16" fillId="9" borderId="14" xfId="0" applyFont="1" applyFill="1" applyBorder="1" applyAlignment="1">
      <alignment horizontal="center" vertical="top" wrapText="1" readingOrder="1"/>
    </xf>
    <xf numFmtId="1" fontId="16" fillId="0" borderId="14" xfId="0" applyNumberFormat="1" applyFont="1" applyBorder="1" applyAlignment="1">
      <alignment horizontal="left" vertical="top" wrapText="1"/>
    </xf>
    <xf numFmtId="0" fontId="16" fillId="4" borderId="14" xfId="0" applyFont="1" applyFill="1" applyBorder="1" applyAlignment="1">
      <alignment horizontal="left" vertical="top" wrapText="1"/>
    </xf>
    <xf numFmtId="0" fontId="16" fillId="4" borderId="14" xfId="0" applyFont="1" applyFill="1" applyBorder="1" applyAlignment="1">
      <alignment horizontal="center" vertical="top" wrapText="1" readingOrder="1"/>
    </xf>
    <xf numFmtId="0" fontId="16" fillId="4" borderId="0" xfId="0" applyFont="1" applyFill="1"/>
    <xf numFmtId="2" fontId="16" fillId="0" borderId="14" xfId="0" applyNumberFormat="1" applyFont="1" applyBorder="1" applyAlignment="1">
      <alignment horizontal="center" vertical="top"/>
    </xf>
    <xf numFmtId="0" fontId="16" fillId="7" borderId="0" xfId="0" applyFont="1" applyFill="1" applyAlignment="1">
      <alignment horizontal="left" vertical="top" wrapText="1"/>
    </xf>
    <xf numFmtId="1" fontId="17" fillId="0" borderId="14" xfId="0" applyNumberFormat="1" applyFont="1" applyBorder="1" applyAlignment="1">
      <alignment horizontal="left" vertical="top" wrapText="1"/>
    </xf>
    <xf numFmtId="0" fontId="17" fillId="0" borderId="14" xfId="0" applyFont="1" applyBorder="1" applyAlignment="1">
      <alignment horizontal="left" vertical="top" wrapText="1"/>
    </xf>
    <xf numFmtId="2" fontId="24" fillId="8" borderId="14" xfId="0" applyNumberFormat="1" applyFont="1" applyFill="1" applyBorder="1" applyAlignment="1">
      <alignment horizontal="center" vertical="top" wrapText="1"/>
    </xf>
    <xf numFmtId="0" fontId="27" fillId="7" borderId="14" xfId="0" applyFont="1" applyFill="1" applyBorder="1" applyAlignment="1">
      <alignment horizontal="center" vertical="top" wrapText="1"/>
    </xf>
    <xf numFmtId="0" fontId="17" fillId="0" borderId="20" xfId="0" applyFont="1" applyBorder="1" applyAlignment="1">
      <alignment horizontal="left" vertical="top" wrapText="1"/>
    </xf>
    <xf numFmtId="0" fontId="17" fillId="0" borderId="14" xfId="0" applyFont="1" applyBorder="1" applyAlignment="1">
      <alignment vertical="top" wrapText="1"/>
    </xf>
    <xf numFmtId="3" fontId="25" fillId="0" borderId="14" xfId="0" applyNumberFormat="1" applyFont="1" applyBorder="1" applyAlignment="1">
      <alignment horizontal="center" vertical="top" wrapText="1"/>
    </xf>
    <xf numFmtId="0" fontId="29" fillId="0" borderId="14" xfId="0" applyFont="1" applyBorder="1" applyAlignment="1">
      <alignment vertical="top" wrapText="1"/>
    </xf>
    <xf numFmtId="0" fontId="16" fillId="0" borderId="14" xfId="0" applyFont="1" applyBorder="1" applyAlignment="1">
      <alignment horizontal="left" vertical="top"/>
    </xf>
    <xf numFmtId="0" fontId="17" fillId="0" borderId="14" xfId="0" applyFont="1" applyBorder="1" applyAlignment="1">
      <alignment horizontal="center" vertical="top" wrapText="1"/>
    </xf>
    <xf numFmtId="2" fontId="17" fillId="8" borderId="14" xfId="0" applyNumberFormat="1" applyFont="1" applyFill="1" applyBorder="1" applyAlignment="1">
      <alignment horizontal="center" vertical="top" wrapText="1"/>
    </xf>
    <xf numFmtId="2" fontId="17" fillId="0" borderId="14" xfId="0" applyNumberFormat="1" applyFont="1" applyBorder="1" applyAlignment="1">
      <alignment horizontal="center" vertical="top" wrapText="1"/>
    </xf>
    <xf numFmtId="1" fontId="17" fillId="0" borderId="0" xfId="0" applyNumberFormat="1" applyFont="1"/>
    <xf numFmtId="0" fontId="16" fillId="0" borderId="0" xfId="0" applyFont="1" applyAlignment="1">
      <alignment vertical="top"/>
    </xf>
    <xf numFmtId="0" fontId="4" fillId="0" borderId="0" xfId="0" applyFont="1" applyAlignment="1">
      <alignment vertical="top" wrapText="1"/>
    </xf>
    <xf numFmtId="2" fontId="22" fillId="0" borderId="0" xfId="0" applyNumberFormat="1" applyFont="1" applyAlignment="1">
      <alignment horizontal="center" vertical="top" wrapText="1"/>
    </xf>
    <xf numFmtId="2" fontId="22" fillId="0" borderId="0" xfId="0" applyNumberFormat="1" applyFont="1" applyAlignment="1">
      <alignment horizontal="left" vertical="top" wrapText="1"/>
    </xf>
    <xf numFmtId="0" fontId="22" fillId="0" borderId="0" xfId="0" applyFont="1" applyAlignment="1">
      <alignment horizontal="left" vertical="top" wrapText="1"/>
    </xf>
    <xf numFmtId="0" fontId="16" fillId="0" borderId="0" xfId="0" applyFont="1" applyAlignment="1">
      <alignment horizontal="left" vertical="top"/>
    </xf>
    <xf numFmtId="0" fontId="16" fillId="2" borderId="14" xfId="0" applyFont="1" applyFill="1" applyBorder="1" applyAlignment="1">
      <alignment horizontal="left" vertical="top" wrapText="1"/>
    </xf>
    <xf numFmtId="0" fontId="25" fillId="2" borderId="14" xfId="0" applyFont="1" applyFill="1" applyBorder="1" applyAlignment="1">
      <alignment horizontal="center" vertical="top" wrapText="1"/>
    </xf>
    <xf numFmtId="2" fontId="16" fillId="2" borderId="14" xfId="0" applyNumberFormat="1" applyFont="1" applyFill="1" applyBorder="1" applyAlignment="1">
      <alignment horizontal="center" vertical="top" wrapText="1"/>
    </xf>
    <xf numFmtId="1" fontId="16" fillId="2" borderId="14" xfId="0" applyNumberFormat="1" applyFont="1" applyFill="1" applyBorder="1" applyAlignment="1">
      <alignment horizontal="center" vertical="top" wrapText="1"/>
    </xf>
    <xf numFmtId="2" fontId="16" fillId="2" borderId="14" xfId="0" applyNumberFormat="1" applyFont="1" applyFill="1" applyBorder="1" applyAlignment="1">
      <alignment horizontal="left" vertical="top" wrapText="1"/>
    </xf>
    <xf numFmtId="0" fontId="16" fillId="2" borderId="0" xfId="0" applyFont="1" applyFill="1"/>
    <xf numFmtId="2" fontId="25" fillId="2" borderId="14" xfId="0" applyNumberFormat="1" applyFont="1" applyFill="1" applyBorder="1" applyAlignment="1">
      <alignment horizontal="left" vertical="top" wrapText="1"/>
    </xf>
    <xf numFmtId="0" fontId="16" fillId="2" borderId="14" xfId="0" applyFont="1" applyFill="1" applyBorder="1" applyAlignment="1">
      <alignment horizontal="center" vertical="top" wrapText="1"/>
    </xf>
    <xf numFmtId="0" fontId="30" fillId="7" borderId="14" xfId="0" applyFont="1" applyFill="1" applyBorder="1" applyAlignment="1">
      <alignment horizontal="left" vertical="top" wrapText="1"/>
    </xf>
    <xf numFmtId="2" fontId="30" fillId="7" borderId="14" xfId="0" applyNumberFormat="1" applyFont="1" applyFill="1" applyBorder="1" applyAlignment="1">
      <alignment horizontal="center" vertical="top" wrapText="1"/>
    </xf>
    <xf numFmtId="2" fontId="30" fillId="7" borderId="14" xfId="0" applyNumberFormat="1" applyFont="1" applyFill="1" applyBorder="1" applyAlignment="1">
      <alignment horizontal="left" vertical="top" wrapText="1"/>
    </xf>
    <xf numFmtId="0" fontId="31" fillId="7" borderId="14" xfId="0" applyFont="1" applyFill="1" applyBorder="1" applyAlignment="1">
      <alignment horizontal="left" vertical="top" wrapText="1"/>
    </xf>
    <xf numFmtId="0" fontId="31" fillId="7" borderId="0" xfId="0" applyFont="1" applyFill="1" applyAlignment="1">
      <alignment horizontal="left" vertical="top" wrapText="1"/>
    </xf>
    <xf numFmtId="3" fontId="16" fillId="2" borderId="14" xfId="0" applyNumberFormat="1" applyFont="1" applyFill="1" applyBorder="1" applyAlignment="1">
      <alignment horizontal="center" vertical="top" wrapText="1"/>
    </xf>
    <xf numFmtId="0" fontId="16" fillId="2" borderId="14" xfId="0" applyFont="1" applyFill="1" applyBorder="1" applyAlignment="1">
      <alignment horizontal="left" vertical="top" wrapText="1" readingOrder="1"/>
    </xf>
    <xf numFmtId="0" fontId="16" fillId="2" borderId="14" xfId="0" applyFont="1" applyFill="1" applyBorder="1" applyAlignment="1">
      <alignment horizontal="center" vertical="top"/>
    </xf>
    <xf numFmtId="49" fontId="16" fillId="2" borderId="14" xfId="0" applyNumberFormat="1" applyFont="1" applyFill="1" applyBorder="1" applyAlignment="1">
      <alignment vertical="top" wrapText="1"/>
    </xf>
    <xf numFmtId="0" fontId="17" fillId="2" borderId="20" xfId="0" applyFont="1" applyFill="1" applyBorder="1" applyAlignment="1">
      <alignment horizontal="left" vertical="top" wrapText="1" readingOrder="1"/>
    </xf>
    <xf numFmtId="1" fontId="17" fillId="2" borderId="14" xfId="0" applyNumberFormat="1" applyFont="1" applyFill="1" applyBorder="1" applyAlignment="1">
      <alignment horizontal="left" vertical="top" wrapText="1"/>
    </xf>
    <xf numFmtId="1" fontId="16" fillId="2" borderId="0" xfId="0" applyNumberFormat="1" applyFont="1" applyFill="1"/>
    <xf numFmtId="1" fontId="17" fillId="2" borderId="21" xfId="0" applyNumberFormat="1" applyFont="1" applyFill="1" applyBorder="1" applyAlignment="1">
      <alignment horizontal="center" vertical="top" wrapText="1"/>
    </xf>
    <xf numFmtId="2" fontId="17" fillId="2" borderId="20" xfId="0" applyNumberFormat="1" applyFont="1" applyFill="1" applyBorder="1" applyAlignment="1">
      <alignment horizontal="center" vertical="top" wrapText="1"/>
    </xf>
    <xf numFmtId="0" fontId="16" fillId="2" borderId="14" xfId="0" applyFont="1" applyFill="1" applyBorder="1" applyAlignment="1">
      <alignment vertical="top" wrapText="1"/>
    </xf>
    <xf numFmtId="0" fontId="17" fillId="2" borderId="14" xfId="0" applyFont="1" applyFill="1" applyBorder="1" applyAlignment="1">
      <alignment horizontal="left" vertical="top" wrapText="1"/>
    </xf>
    <xf numFmtId="1" fontId="16" fillId="2" borderId="14" xfId="0" applyNumberFormat="1" applyFont="1" applyFill="1" applyBorder="1" applyAlignment="1">
      <alignment horizontal="left" vertical="top"/>
    </xf>
    <xf numFmtId="1" fontId="16" fillId="2" borderId="0" xfId="0" applyNumberFormat="1" applyFont="1" applyFill="1" applyAlignment="1">
      <alignment horizontal="center" vertical="top"/>
    </xf>
  </cellXfs>
  <cellStyles count="6">
    <cellStyle name="Comma 2" xfId="5" xr:uid="{4BB18D4A-4353-41E1-87D7-00BBAF28D630}"/>
    <cellStyle name="Normal 2" xfId="4" xr:uid="{A0051723-CE2A-4936-8634-F254D0710E1B}"/>
    <cellStyle name="จุลภาค" xfId="1" builtinId="3"/>
    <cellStyle name="จุลภาค 2" xfId="3" xr:uid="{029364C5-6628-4471-81D0-1F54656036C8}"/>
    <cellStyle name="ปกติ" xfId="0" builtinId="0"/>
    <cellStyle name="ปกติ 2" xfId="2" xr:uid="{3F48A632-2DF8-4873-92C0-8FE5F6CBE87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0</xdr:colOff>
      <xdr:row>2</xdr:row>
      <xdr:rowOff>95250</xdr:rowOff>
    </xdr:from>
    <xdr:ext cx="184731" cy="262572"/>
    <xdr:sp macro="" textlink="">
      <xdr:nvSpPr>
        <xdr:cNvPr id="2" name="TextBox 7">
          <a:extLst>
            <a:ext uri="{FF2B5EF4-FFF2-40B4-BE49-F238E27FC236}">
              <a16:creationId xmlns:a16="http://schemas.microsoft.com/office/drawing/2014/main" id="{406A0DB7-B4B3-4B58-870D-57A0A407ACD4}"/>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3" name="TextBox 26">
          <a:extLst>
            <a:ext uri="{FF2B5EF4-FFF2-40B4-BE49-F238E27FC236}">
              <a16:creationId xmlns:a16="http://schemas.microsoft.com/office/drawing/2014/main" id="{26EEE549-EBC4-4D4A-9F0F-F6B1FAD64E39}"/>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4" name="TextBox 27">
          <a:extLst>
            <a:ext uri="{FF2B5EF4-FFF2-40B4-BE49-F238E27FC236}">
              <a16:creationId xmlns:a16="http://schemas.microsoft.com/office/drawing/2014/main" id="{24D90582-6155-43A6-8F62-4CAF36BE9826}"/>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5" name="TextBox 28">
          <a:extLst>
            <a:ext uri="{FF2B5EF4-FFF2-40B4-BE49-F238E27FC236}">
              <a16:creationId xmlns:a16="http://schemas.microsoft.com/office/drawing/2014/main" id="{C087B7F8-3F4E-4E5C-9583-D40240A8885B}"/>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6" name="TextBox 29">
          <a:extLst>
            <a:ext uri="{FF2B5EF4-FFF2-40B4-BE49-F238E27FC236}">
              <a16:creationId xmlns:a16="http://schemas.microsoft.com/office/drawing/2014/main" id="{D7F01F9A-A02C-462D-B863-E1712C47E2EE}"/>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7" name="TextBox 30">
          <a:extLst>
            <a:ext uri="{FF2B5EF4-FFF2-40B4-BE49-F238E27FC236}">
              <a16:creationId xmlns:a16="http://schemas.microsoft.com/office/drawing/2014/main" id="{1A584D43-24FC-4FA1-B6E3-B379B3D5F5BF}"/>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8" name="TextBox 31">
          <a:extLst>
            <a:ext uri="{FF2B5EF4-FFF2-40B4-BE49-F238E27FC236}">
              <a16:creationId xmlns:a16="http://schemas.microsoft.com/office/drawing/2014/main" id="{C04010C6-1107-47A1-9723-9AE035A43CD6}"/>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9" name="TextBox 32">
          <a:extLst>
            <a:ext uri="{FF2B5EF4-FFF2-40B4-BE49-F238E27FC236}">
              <a16:creationId xmlns:a16="http://schemas.microsoft.com/office/drawing/2014/main" id="{3C305827-999A-4C5B-A509-62EF8D9FC71A}"/>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10" name="TextBox 33">
          <a:extLst>
            <a:ext uri="{FF2B5EF4-FFF2-40B4-BE49-F238E27FC236}">
              <a16:creationId xmlns:a16="http://schemas.microsoft.com/office/drawing/2014/main" id="{F852118D-4EEE-442E-9BA2-0AC4A186D6F4}"/>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11" name="TextBox 34">
          <a:extLst>
            <a:ext uri="{FF2B5EF4-FFF2-40B4-BE49-F238E27FC236}">
              <a16:creationId xmlns:a16="http://schemas.microsoft.com/office/drawing/2014/main" id="{7BA16452-87C9-44EB-99EF-22DB2C880B3B}"/>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12" name="TextBox 35">
          <a:extLst>
            <a:ext uri="{FF2B5EF4-FFF2-40B4-BE49-F238E27FC236}">
              <a16:creationId xmlns:a16="http://schemas.microsoft.com/office/drawing/2014/main" id="{BB60CCB8-556F-48B5-B42D-203C1489E819}"/>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13" name="TextBox 36">
          <a:extLst>
            <a:ext uri="{FF2B5EF4-FFF2-40B4-BE49-F238E27FC236}">
              <a16:creationId xmlns:a16="http://schemas.microsoft.com/office/drawing/2014/main" id="{6EF60C20-F33C-48CE-91F7-0C6F752C342B}"/>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14" name="TextBox 37">
          <a:extLst>
            <a:ext uri="{FF2B5EF4-FFF2-40B4-BE49-F238E27FC236}">
              <a16:creationId xmlns:a16="http://schemas.microsoft.com/office/drawing/2014/main" id="{AB8717E1-D9C7-4BAE-905F-5296E80422DF}"/>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15" name="TextBox 38">
          <a:extLst>
            <a:ext uri="{FF2B5EF4-FFF2-40B4-BE49-F238E27FC236}">
              <a16:creationId xmlns:a16="http://schemas.microsoft.com/office/drawing/2014/main" id="{ABFD9319-BF30-441D-A2EF-32F8A30A1B61}"/>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16" name="TextBox 39">
          <a:extLst>
            <a:ext uri="{FF2B5EF4-FFF2-40B4-BE49-F238E27FC236}">
              <a16:creationId xmlns:a16="http://schemas.microsoft.com/office/drawing/2014/main" id="{A64081ED-CB56-4538-8561-6481B9C096A3}"/>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oneCellAnchor>
    <xdr:from>
      <xdr:col>13</xdr:col>
      <xdr:colOff>0</xdr:colOff>
      <xdr:row>2</xdr:row>
      <xdr:rowOff>95250</xdr:rowOff>
    </xdr:from>
    <xdr:ext cx="184731" cy="262572"/>
    <xdr:sp macro="" textlink="">
      <xdr:nvSpPr>
        <xdr:cNvPr id="17" name="TextBox 40">
          <a:extLst>
            <a:ext uri="{FF2B5EF4-FFF2-40B4-BE49-F238E27FC236}">
              <a16:creationId xmlns:a16="http://schemas.microsoft.com/office/drawing/2014/main" id="{20F588AA-1CCD-47AF-92AA-D0CB1A09C4C9}"/>
            </a:ext>
          </a:extLst>
        </xdr:cNvPr>
        <xdr:cNvSpPr txBox="1"/>
      </xdr:nvSpPr>
      <xdr:spPr>
        <a:xfrm>
          <a:off x="10391775" y="40957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h-TH" sz="1100"/>
        </a:p>
      </xdr:txBody>
    </xdr:sp>
    <xdr:clientData/>
  </xdr:oneCellAnchor>
  <xdr:twoCellAnchor>
    <xdr:from>
      <xdr:col>7</xdr:col>
      <xdr:colOff>86591</xdr:colOff>
      <xdr:row>58</xdr:row>
      <xdr:rowOff>395844</xdr:rowOff>
    </xdr:from>
    <xdr:to>
      <xdr:col>11</xdr:col>
      <xdr:colOff>432955</xdr:colOff>
      <xdr:row>58</xdr:row>
      <xdr:rowOff>729838</xdr:rowOff>
    </xdr:to>
    <xdr:sp macro="" textlink="">
      <xdr:nvSpPr>
        <xdr:cNvPr id="18" name="กล่องข้อความ 17">
          <a:extLst>
            <a:ext uri="{FF2B5EF4-FFF2-40B4-BE49-F238E27FC236}">
              <a16:creationId xmlns:a16="http://schemas.microsoft.com/office/drawing/2014/main" id="{2AC02DCC-9DC6-40C2-9361-93F0552173BF}"/>
            </a:ext>
          </a:extLst>
        </xdr:cNvPr>
        <xdr:cNvSpPr txBox="1"/>
      </xdr:nvSpPr>
      <xdr:spPr>
        <a:xfrm>
          <a:off x="6401666" y="85263594"/>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98961</xdr:colOff>
      <xdr:row>59</xdr:row>
      <xdr:rowOff>333993</xdr:rowOff>
    </xdr:from>
    <xdr:to>
      <xdr:col>11</xdr:col>
      <xdr:colOff>445325</xdr:colOff>
      <xdr:row>59</xdr:row>
      <xdr:rowOff>667987</xdr:rowOff>
    </xdr:to>
    <xdr:sp macro="" textlink="">
      <xdr:nvSpPr>
        <xdr:cNvPr id="19" name="กล่องข้อความ 18">
          <a:extLst>
            <a:ext uri="{FF2B5EF4-FFF2-40B4-BE49-F238E27FC236}">
              <a16:creationId xmlns:a16="http://schemas.microsoft.com/office/drawing/2014/main" id="{E5373D63-AAA4-4FD6-9C59-6A887B89DF21}"/>
            </a:ext>
          </a:extLst>
        </xdr:cNvPr>
        <xdr:cNvSpPr txBox="1"/>
      </xdr:nvSpPr>
      <xdr:spPr>
        <a:xfrm>
          <a:off x="6414036" y="86116143"/>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86590</xdr:colOff>
      <xdr:row>60</xdr:row>
      <xdr:rowOff>358733</xdr:rowOff>
    </xdr:from>
    <xdr:to>
      <xdr:col>11</xdr:col>
      <xdr:colOff>432954</xdr:colOff>
      <xdr:row>60</xdr:row>
      <xdr:rowOff>692727</xdr:rowOff>
    </xdr:to>
    <xdr:sp macro="" textlink="">
      <xdr:nvSpPr>
        <xdr:cNvPr id="20" name="กล่องข้อความ 19">
          <a:extLst>
            <a:ext uri="{FF2B5EF4-FFF2-40B4-BE49-F238E27FC236}">
              <a16:creationId xmlns:a16="http://schemas.microsoft.com/office/drawing/2014/main" id="{1831788E-6573-45AE-8F00-27E1D0F044CB}"/>
            </a:ext>
          </a:extLst>
        </xdr:cNvPr>
        <xdr:cNvSpPr txBox="1"/>
      </xdr:nvSpPr>
      <xdr:spPr>
        <a:xfrm>
          <a:off x="6401665" y="87360083"/>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111330</xdr:colOff>
      <xdr:row>61</xdr:row>
      <xdr:rowOff>346363</xdr:rowOff>
    </xdr:from>
    <xdr:to>
      <xdr:col>11</xdr:col>
      <xdr:colOff>457694</xdr:colOff>
      <xdr:row>61</xdr:row>
      <xdr:rowOff>680357</xdr:rowOff>
    </xdr:to>
    <xdr:sp macro="" textlink="">
      <xdr:nvSpPr>
        <xdr:cNvPr id="21" name="กล่องข้อความ 20">
          <a:extLst>
            <a:ext uri="{FF2B5EF4-FFF2-40B4-BE49-F238E27FC236}">
              <a16:creationId xmlns:a16="http://schemas.microsoft.com/office/drawing/2014/main" id="{F04DEA1D-95E9-4EC7-A391-CB84693C9A81}"/>
            </a:ext>
          </a:extLst>
        </xdr:cNvPr>
        <xdr:cNvSpPr txBox="1"/>
      </xdr:nvSpPr>
      <xdr:spPr>
        <a:xfrm>
          <a:off x="6426405" y="88262113"/>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134471</xdr:colOff>
      <xdr:row>51</xdr:row>
      <xdr:rowOff>381000</xdr:rowOff>
    </xdr:from>
    <xdr:to>
      <xdr:col>11</xdr:col>
      <xdr:colOff>480835</xdr:colOff>
      <xdr:row>51</xdr:row>
      <xdr:rowOff>714994</xdr:rowOff>
    </xdr:to>
    <xdr:sp macro="" textlink="">
      <xdr:nvSpPr>
        <xdr:cNvPr id="22" name="กล่องข้อความ 21">
          <a:extLst>
            <a:ext uri="{FF2B5EF4-FFF2-40B4-BE49-F238E27FC236}">
              <a16:creationId xmlns:a16="http://schemas.microsoft.com/office/drawing/2014/main" id="{FFA21C1F-12ED-4819-8CDF-70121F7480DF}"/>
            </a:ext>
          </a:extLst>
        </xdr:cNvPr>
        <xdr:cNvSpPr txBox="1"/>
      </xdr:nvSpPr>
      <xdr:spPr>
        <a:xfrm>
          <a:off x="6449546" y="76352400"/>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100852</xdr:colOff>
      <xdr:row>68</xdr:row>
      <xdr:rowOff>336178</xdr:rowOff>
    </xdr:from>
    <xdr:to>
      <xdr:col>11</xdr:col>
      <xdr:colOff>447216</xdr:colOff>
      <xdr:row>68</xdr:row>
      <xdr:rowOff>670172</xdr:rowOff>
    </xdr:to>
    <xdr:sp macro="" textlink="">
      <xdr:nvSpPr>
        <xdr:cNvPr id="23" name="กล่องข้อความ 22">
          <a:extLst>
            <a:ext uri="{FF2B5EF4-FFF2-40B4-BE49-F238E27FC236}">
              <a16:creationId xmlns:a16="http://schemas.microsoft.com/office/drawing/2014/main" id="{D5B3C535-3E27-42EA-9692-4ABDC433F476}"/>
            </a:ext>
          </a:extLst>
        </xdr:cNvPr>
        <xdr:cNvSpPr txBox="1"/>
      </xdr:nvSpPr>
      <xdr:spPr>
        <a:xfrm>
          <a:off x="6415927" y="95205178"/>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67236</xdr:colOff>
      <xdr:row>72</xdr:row>
      <xdr:rowOff>403412</xdr:rowOff>
    </xdr:from>
    <xdr:to>
      <xdr:col>11</xdr:col>
      <xdr:colOff>413600</xdr:colOff>
      <xdr:row>72</xdr:row>
      <xdr:rowOff>737406</xdr:rowOff>
    </xdr:to>
    <xdr:sp macro="" textlink="">
      <xdr:nvSpPr>
        <xdr:cNvPr id="24" name="กล่องข้อความ 23">
          <a:extLst>
            <a:ext uri="{FF2B5EF4-FFF2-40B4-BE49-F238E27FC236}">
              <a16:creationId xmlns:a16="http://schemas.microsoft.com/office/drawing/2014/main" id="{67358492-A15A-4197-8314-7078FCD67832}"/>
            </a:ext>
          </a:extLst>
        </xdr:cNvPr>
        <xdr:cNvSpPr txBox="1"/>
      </xdr:nvSpPr>
      <xdr:spPr>
        <a:xfrm>
          <a:off x="6382311" y="100758812"/>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78442</xdr:colOff>
      <xdr:row>70</xdr:row>
      <xdr:rowOff>302559</xdr:rowOff>
    </xdr:from>
    <xdr:to>
      <xdr:col>11</xdr:col>
      <xdr:colOff>424806</xdr:colOff>
      <xdr:row>70</xdr:row>
      <xdr:rowOff>636553</xdr:rowOff>
    </xdr:to>
    <xdr:sp macro="" textlink="">
      <xdr:nvSpPr>
        <xdr:cNvPr id="25" name="กล่องข้อความ 24">
          <a:extLst>
            <a:ext uri="{FF2B5EF4-FFF2-40B4-BE49-F238E27FC236}">
              <a16:creationId xmlns:a16="http://schemas.microsoft.com/office/drawing/2014/main" id="{2B0B1B75-3B4B-411A-ACB2-F562087FA47E}"/>
            </a:ext>
          </a:extLst>
        </xdr:cNvPr>
        <xdr:cNvSpPr txBox="1"/>
      </xdr:nvSpPr>
      <xdr:spPr>
        <a:xfrm>
          <a:off x="6393517" y="98219559"/>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78442</xdr:colOff>
      <xdr:row>74</xdr:row>
      <xdr:rowOff>336178</xdr:rowOff>
    </xdr:from>
    <xdr:to>
      <xdr:col>11</xdr:col>
      <xdr:colOff>424806</xdr:colOff>
      <xdr:row>74</xdr:row>
      <xdr:rowOff>670172</xdr:rowOff>
    </xdr:to>
    <xdr:sp macro="" textlink="">
      <xdr:nvSpPr>
        <xdr:cNvPr id="26" name="กล่องข้อความ 25">
          <a:extLst>
            <a:ext uri="{FF2B5EF4-FFF2-40B4-BE49-F238E27FC236}">
              <a16:creationId xmlns:a16="http://schemas.microsoft.com/office/drawing/2014/main" id="{FB2BA806-9B41-4159-9C35-BACA1B837637}"/>
            </a:ext>
          </a:extLst>
        </xdr:cNvPr>
        <xdr:cNvSpPr txBox="1"/>
      </xdr:nvSpPr>
      <xdr:spPr>
        <a:xfrm>
          <a:off x="6393517" y="105873178"/>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89648</xdr:colOff>
      <xdr:row>78</xdr:row>
      <xdr:rowOff>347384</xdr:rowOff>
    </xdr:from>
    <xdr:to>
      <xdr:col>11</xdr:col>
      <xdr:colOff>436012</xdr:colOff>
      <xdr:row>78</xdr:row>
      <xdr:rowOff>681378</xdr:rowOff>
    </xdr:to>
    <xdr:sp macro="" textlink="">
      <xdr:nvSpPr>
        <xdr:cNvPr id="27" name="กล่องข้อความ 26">
          <a:extLst>
            <a:ext uri="{FF2B5EF4-FFF2-40B4-BE49-F238E27FC236}">
              <a16:creationId xmlns:a16="http://schemas.microsoft.com/office/drawing/2014/main" id="{E95324A9-BA4A-4EB3-8778-C71BAC9675BC}"/>
            </a:ext>
          </a:extLst>
        </xdr:cNvPr>
        <xdr:cNvSpPr txBox="1"/>
      </xdr:nvSpPr>
      <xdr:spPr>
        <a:xfrm>
          <a:off x="6404723" y="110399234"/>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78442</xdr:colOff>
      <xdr:row>79</xdr:row>
      <xdr:rowOff>324972</xdr:rowOff>
    </xdr:from>
    <xdr:to>
      <xdr:col>11</xdr:col>
      <xdr:colOff>424806</xdr:colOff>
      <xdr:row>79</xdr:row>
      <xdr:rowOff>658966</xdr:rowOff>
    </xdr:to>
    <xdr:sp macro="" textlink="">
      <xdr:nvSpPr>
        <xdr:cNvPr id="28" name="กล่องข้อความ 27">
          <a:extLst>
            <a:ext uri="{FF2B5EF4-FFF2-40B4-BE49-F238E27FC236}">
              <a16:creationId xmlns:a16="http://schemas.microsoft.com/office/drawing/2014/main" id="{7BD5F470-60F8-4E76-8A99-F0AA29815B52}"/>
            </a:ext>
          </a:extLst>
        </xdr:cNvPr>
        <xdr:cNvSpPr txBox="1"/>
      </xdr:nvSpPr>
      <xdr:spPr>
        <a:xfrm>
          <a:off x="6393517" y="111596022"/>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89648</xdr:colOff>
      <xdr:row>80</xdr:row>
      <xdr:rowOff>291354</xdr:rowOff>
    </xdr:from>
    <xdr:to>
      <xdr:col>11</xdr:col>
      <xdr:colOff>436012</xdr:colOff>
      <xdr:row>80</xdr:row>
      <xdr:rowOff>625348</xdr:rowOff>
    </xdr:to>
    <xdr:sp macro="" textlink="">
      <xdr:nvSpPr>
        <xdr:cNvPr id="29" name="กล่องข้อความ 28">
          <a:extLst>
            <a:ext uri="{FF2B5EF4-FFF2-40B4-BE49-F238E27FC236}">
              <a16:creationId xmlns:a16="http://schemas.microsoft.com/office/drawing/2014/main" id="{9D2EEF41-2CDF-4D8D-8389-8E0DB3D5EECC}"/>
            </a:ext>
          </a:extLst>
        </xdr:cNvPr>
        <xdr:cNvSpPr txBox="1"/>
      </xdr:nvSpPr>
      <xdr:spPr>
        <a:xfrm>
          <a:off x="6404723" y="112476804"/>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56030</xdr:colOff>
      <xdr:row>82</xdr:row>
      <xdr:rowOff>347384</xdr:rowOff>
    </xdr:from>
    <xdr:to>
      <xdr:col>11</xdr:col>
      <xdr:colOff>402394</xdr:colOff>
      <xdr:row>82</xdr:row>
      <xdr:rowOff>681378</xdr:rowOff>
    </xdr:to>
    <xdr:sp macro="" textlink="">
      <xdr:nvSpPr>
        <xdr:cNvPr id="30" name="กล่องข้อความ 29">
          <a:extLst>
            <a:ext uri="{FF2B5EF4-FFF2-40B4-BE49-F238E27FC236}">
              <a16:creationId xmlns:a16="http://schemas.microsoft.com/office/drawing/2014/main" id="{21ACB8F5-ECA8-4837-A83F-655B2A554975}"/>
            </a:ext>
          </a:extLst>
        </xdr:cNvPr>
        <xdr:cNvSpPr txBox="1"/>
      </xdr:nvSpPr>
      <xdr:spPr>
        <a:xfrm>
          <a:off x="6371105" y="114056834"/>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78442</xdr:colOff>
      <xdr:row>76</xdr:row>
      <xdr:rowOff>291354</xdr:rowOff>
    </xdr:from>
    <xdr:to>
      <xdr:col>11</xdr:col>
      <xdr:colOff>424806</xdr:colOff>
      <xdr:row>76</xdr:row>
      <xdr:rowOff>625348</xdr:rowOff>
    </xdr:to>
    <xdr:sp macro="" textlink="">
      <xdr:nvSpPr>
        <xdr:cNvPr id="31" name="กล่องข้อความ 30">
          <a:extLst>
            <a:ext uri="{FF2B5EF4-FFF2-40B4-BE49-F238E27FC236}">
              <a16:creationId xmlns:a16="http://schemas.microsoft.com/office/drawing/2014/main" id="{8BB5E0BA-E06A-4F0F-9F26-53F5BFE6B2DC}"/>
            </a:ext>
          </a:extLst>
        </xdr:cNvPr>
        <xdr:cNvSpPr txBox="1"/>
      </xdr:nvSpPr>
      <xdr:spPr>
        <a:xfrm>
          <a:off x="6393517" y="109181154"/>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120209</xdr:colOff>
      <xdr:row>57</xdr:row>
      <xdr:rowOff>283785</xdr:rowOff>
    </xdr:from>
    <xdr:to>
      <xdr:col>11</xdr:col>
      <xdr:colOff>466573</xdr:colOff>
      <xdr:row>57</xdr:row>
      <xdr:rowOff>617779</xdr:rowOff>
    </xdr:to>
    <xdr:sp macro="" textlink="">
      <xdr:nvSpPr>
        <xdr:cNvPr id="32" name="กล่องข้อความ 31">
          <a:extLst>
            <a:ext uri="{FF2B5EF4-FFF2-40B4-BE49-F238E27FC236}">
              <a16:creationId xmlns:a16="http://schemas.microsoft.com/office/drawing/2014/main" id="{AAF5AADE-9A2C-4E5C-A156-8CBA7689462F}"/>
            </a:ext>
          </a:extLst>
        </xdr:cNvPr>
        <xdr:cNvSpPr txBox="1"/>
      </xdr:nvSpPr>
      <xdr:spPr>
        <a:xfrm>
          <a:off x="6435284" y="83932335"/>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twoCellAnchor>
    <xdr:from>
      <xdr:col>7</xdr:col>
      <xdr:colOff>142621</xdr:colOff>
      <xdr:row>56</xdr:row>
      <xdr:rowOff>261374</xdr:rowOff>
    </xdr:from>
    <xdr:to>
      <xdr:col>11</xdr:col>
      <xdr:colOff>488985</xdr:colOff>
      <xdr:row>56</xdr:row>
      <xdr:rowOff>595368</xdr:rowOff>
    </xdr:to>
    <xdr:sp macro="" textlink="">
      <xdr:nvSpPr>
        <xdr:cNvPr id="33" name="กล่องข้อความ 32">
          <a:extLst>
            <a:ext uri="{FF2B5EF4-FFF2-40B4-BE49-F238E27FC236}">
              <a16:creationId xmlns:a16="http://schemas.microsoft.com/office/drawing/2014/main" id="{B3AD2818-17BA-4CFA-85FD-563CF6233D84}"/>
            </a:ext>
          </a:extLst>
        </xdr:cNvPr>
        <xdr:cNvSpPr txBox="1"/>
      </xdr:nvSpPr>
      <xdr:spPr>
        <a:xfrm>
          <a:off x="6457696" y="83290799"/>
          <a:ext cx="2518064" cy="33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latin typeface="TH SarabunPSK" panose="020B0500040200020003" pitchFamily="34" charset="-34"/>
              <a:cs typeface="TH SarabunPSK" panose="020B0500040200020003" pitchFamily="34" charset="-34"/>
            </a:rPr>
            <a:t>(เกณฑ์ระดับมหาวิทยาลัย)</a:t>
          </a: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3991-0706-4610-B4CB-911C1804B2F5}">
  <dimension ref="A2:I13"/>
  <sheetViews>
    <sheetView view="pageBreakPreview" zoomScale="120" zoomScaleNormal="100" zoomScaleSheetLayoutView="120" workbookViewId="0">
      <selection activeCell="D7" sqref="D7"/>
    </sheetView>
  </sheetViews>
  <sheetFormatPr defaultRowHeight="14.25" x14ac:dyDescent="0.2"/>
  <cols>
    <col min="1" max="1" width="42" customWidth="1"/>
    <col min="2" max="2" width="9" customWidth="1"/>
    <col min="3" max="3" width="7.875" customWidth="1"/>
    <col min="4" max="4" width="10.125" customWidth="1"/>
    <col min="5" max="5" width="11.375" bestFit="1" customWidth="1"/>
    <col min="6" max="6" width="8.625" customWidth="1"/>
    <col min="9" max="9" width="11.25" customWidth="1"/>
  </cols>
  <sheetData>
    <row r="2" spans="1:9" ht="24" x14ac:dyDescent="0.2">
      <c r="A2" s="191" t="s">
        <v>97</v>
      </c>
      <c r="B2" s="191"/>
      <c r="C2" s="191"/>
      <c r="D2" s="191"/>
      <c r="E2" s="191"/>
      <c r="F2" s="191"/>
      <c r="G2" s="191"/>
      <c r="H2" s="191"/>
      <c r="I2" s="191"/>
    </row>
    <row r="3" spans="1:9" ht="24" x14ac:dyDescent="0.2">
      <c r="A3" s="191" t="s">
        <v>12</v>
      </c>
      <c r="B3" s="191"/>
      <c r="C3" s="191"/>
      <c r="D3" s="191"/>
      <c r="E3" s="191"/>
      <c r="F3" s="191"/>
      <c r="G3" s="191"/>
      <c r="H3" s="191"/>
      <c r="I3" s="191"/>
    </row>
    <row r="4" spans="1:9" ht="24.75" thickBot="1" x14ac:dyDescent="0.25">
      <c r="A4" s="26"/>
      <c r="B4" s="26"/>
      <c r="C4" s="26"/>
      <c r="D4" s="26"/>
      <c r="E4" s="26"/>
      <c r="F4" s="26"/>
      <c r="G4" s="26"/>
      <c r="H4" s="26"/>
      <c r="I4" s="26"/>
    </row>
    <row r="5" spans="1:9" ht="24.75" thickBot="1" x14ac:dyDescent="0.25">
      <c r="A5" s="192" t="s">
        <v>98</v>
      </c>
      <c r="B5" s="192" t="s">
        <v>266</v>
      </c>
      <c r="C5" s="194" t="s">
        <v>13</v>
      </c>
      <c r="D5" s="194" t="s">
        <v>14</v>
      </c>
      <c r="E5" s="196" t="s">
        <v>15</v>
      </c>
      <c r="F5" s="197"/>
      <c r="G5" s="197"/>
      <c r="H5" s="198"/>
      <c r="I5" s="192" t="s">
        <v>18</v>
      </c>
    </row>
    <row r="6" spans="1:9" ht="44.25" customHeight="1" thickBot="1" x14ac:dyDescent="0.25">
      <c r="A6" s="193"/>
      <c r="B6" s="193"/>
      <c r="C6" s="195"/>
      <c r="D6" s="195"/>
      <c r="E6" s="29" t="s">
        <v>8</v>
      </c>
      <c r="F6" s="29" t="s">
        <v>9</v>
      </c>
      <c r="G6" s="29" t="s">
        <v>16</v>
      </c>
      <c r="H6" s="29" t="s">
        <v>17</v>
      </c>
      <c r="I6" s="193"/>
    </row>
    <row r="7" spans="1:9" ht="24.75" thickBot="1" x14ac:dyDescent="0.25">
      <c r="A7" s="30" t="s">
        <v>99</v>
      </c>
      <c r="B7" s="177">
        <f>'มิติที่ 1'!B19</f>
        <v>29</v>
      </c>
      <c r="C7" s="178">
        <v>6</v>
      </c>
      <c r="D7" s="178"/>
      <c r="E7" s="31"/>
      <c r="F7" s="179">
        <f>'มิติที่ 1'!L19</f>
        <v>0</v>
      </c>
      <c r="G7" s="31"/>
      <c r="H7" s="31"/>
      <c r="I7" s="180">
        <f>SUM(E7:H7)</f>
        <v>0</v>
      </c>
    </row>
    <row r="8" spans="1:9" ht="48.75" thickBot="1" x14ac:dyDescent="0.25">
      <c r="A8" s="30" t="s">
        <v>100</v>
      </c>
      <c r="B8" s="178">
        <f>'มิติที่ 2'!B82</f>
        <v>30</v>
      </c>
      <c r="C8" s="178">
        <v>26</v>
      </c>
      <c r="D8" s="178">
        <v>47</v>
      </c>
      <c r="E8" s="180">
        <f>'มิติที่ 2'!K82</f>
        <v>500000</v>
      </c>
      <c r="F8" s="180">
        <f>'มิติที่ 2'!L82</f>
        <v>599820</v>
      </c>
      <c r="G8" s="31"/>
      <c r="H8" s="31"/>
      <c r="I8" s="180">
        <f t="shared" ref="I8:I12" si="0">SUM(E8:H8)</f>
        <v>1099820</v>
      </c>
    </row>
    <row r="9" spans="1:9" ht="24.75" thickBot="1" x14ac:dyDescent="0.25">
      <c r="A9" s="30" t="s">
        <v>104</v>
      </c>
      <c r="B9" s="177">
        <f>'มิติที่ 3'!B22</f>
        <v>2</v>
      </c>
      <c r="C9" s="178">
        <v>2</v>
      </c>
      <c r="D9" s="178"/>
      <c r="E9" s="31"/>
      <c r="F9" s="180">
        <f>'มิติที่ 3'!L22</f>
        <v>0</v>
      </c>
      <c r="G9" s="31"/>
      <c r="H9" s="31"/>
      <c r="I9" s="180">
        <f t="shared" si="0"/>
        <v>0</v>
      </c>
    </row>
    <row r="10" spans="1:9" ht="24.75" thickBot="1" x14ac:dyDescent="0.25">
      <c r="A10" s="31" t="s">
        <v>101</v>
      </c>
      <c r="B10" s="178">
        <f>'มิติที่ 4'!B17</f>
        <v>10</v>
      </c>
      <c r="C10" s="178">
        <v>7</v>
      </c>
      <c r="D10" s="178"/>
      <c r="E10" s="31"/>
      <c r="F10" s="179">
        <f>'มิติที่ 4'!L17</f>
        <v>0</v>
      </c>
      <c r="G10" s="31"/>
      <c r="H10" s="31"/>
      <c r="I10" s="180">
        <f t="shared" si="0"/>
        <v>0</v>
      </c>
    </row>
    <row r="11" spans="1:9" ht="24.75" thickBot="1" x14ac:dyDescent="0.25">
      <c r="A11" s="31" t="s">
        <v>102</v>
      </c>
      <c r="B11" s="178">
        <f>'มิติที่ 5'!B15</f>
        <v>9</v>
      </c>
      <c r="C11" s="178">
        <v>6</v>
      </c>
      <c r="D11" s="178">
        <v>1</v>
      </c>
      <c r="E11" s="31"/>
      <c r="F11" s="180">
        <f>'มิติที่ 5'!L15</f>
        <v>0</v>
      </c>
      <c r="G11" s="31"/>
      <c r="H11" s="31"/>
      <c r="I11" s="180">
        <f t="shared" si="0"/>
        <v>0</v>
      </c>
    </row>
    <row r="12" spans="1:9" ht="48.75" thickBot="1" x14ac:dyDescent="0.25">
      <c r="A12" s="30" t="s">
        <v>103</v>
      </c>
      <c r="B12" s="178">
        <f>'มิติที่ 6'!B12</f>
        <v>20</v>
      </c>
      <c r="C12" s="178">
        <v>4</v>
      </c>
      <c r="D12" s="178">
        <v>3</v>
      </c>
      <c r="E12" s="31"/>
      <c r="F12" s="179">
        <f>'มิติที่ 6'!L12</f>
        <v>0</v>
      </c>
      <c r="G12" s="31"/>
      <c r="H12" s="31"/>
      <c r="I12" s="180">
        <f t="shared" si="0"/>
        <v>0</v>
      </c>
    </row>
    <row r="13" spans="1:9" ht="24.75" thickBot="1" x14ac:dyDescent="0.25">
      <c r="A13" s="32" t="s">
        <v>11</v>
      </c>
      <c r="B13" s="29">
        <f>SUM(B7:B12)</f>
        <v>100</v>
      </c>
      <c r="C13" s="29">
        <f>SUM(C7:C12)</f>
        <v>51</v>
      </c>
      <c r="D13" s="29">
        <f>SUM(D7:D12)</f>
        <v>51</v>
      </c>
      <c r="E13" s="33">
        <f t="shared" ref="E13:I13" si="1">SUM(E7:E12)</f>
        <v>500000</v>
      </c>
      <c r="F13" s="33">
        <f t="shared" si="1"/>
        <v>599820</v>
      </c>
      <c r="G13" s="29">
        <f t="shared" si="1"/>
        <v>0</v>
      </c>
      <c r="H13" s="29">
        <f t="shared" si="1"/>
        <v>0</v>
      </c>
      <c r="I13" s="33">
        <f t="shared" si="1"/>
        <v>1099820</v>
      </c>
    </row>
  </sheetData>
  <mergeCells count="8">
    <mergeCell ref="A2:I2"/>
    <mergeCell ref="A3:I3"/>
    <mergeCell ref="A5:A6"/>
    <mergeCell ref="C5:C6"/>
    <mergeCell ref="D5:D6"/>
    <mergeCell ref="E5:H5"/>
    <mergeCell ref="I5:I6"/>
    <mergeCell ref="B5:B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FCFB1-48B4-4249-BB08-D64910C0968D}">
  <dimension ref="A1:O25"/>
  <sheetViews>
    <sheetView view="pageBreakPreview" zoomScale="90" zoomScaleNormal="100" zoomScaleSheetLayoutView="90" workbookViewId="0">
      <selection activeCell="J11" sqref="J11"/>
    </sheetView>
  </sheetViews>
  <sheetFormatPr defaultRowHeight="14.25" x14ac:dyDescent="0.2"/>
  <cols>
    <col min="1" max="1" width="19.625" customWidth="1"/>
    <col min="2" max="2" width="7.125" customWidth="1"/>
    <col min="3" max="3" width="8.875" customWidth="1"/>
    <col min="4" max="4" width="7.625" customWidth="1"/>
    <col min="5" max="5" width="10" customWidth="1"/>
    <col min="6" max="6" width="8.875" customWidth="1"/>
    <col min="7" max="7" width="8" customWidth="1"/>
    <col min="9" max="9" width="9.75" customWidth="1"/>
    <col min="10" max="10" width="9.625" customWidth="1"/>
    <col min="11" max="11" width="7.375" customWidth="1"/>
    <col min="12" max="12" width="8.125" customWidth="1"/>
    <col min="13" max="13" width="8.375" customWidth="1"/>
    <col min="14" max="14" width="9.75" customWidth="1"/>
  </cols>
  <sheetData>
    <row r="1" spans="1:15" ht="27.75" x14ac:dyDescent="0.65">
      <c r="A1" s="36" t="s">
        <v>65</v>
      </c>
      <c r="B1" s="36"/>
      <c r="C1" s="36"/>
      <c r="D1" s="36"/>
      <c r="E1" s="37"/>
      <c r="F1" s="21"/>
      <c r="G1" s="21"/>
      <c r="H1" s="21"/>
      <c r="I1" s="21"/>
      <c r="J1" s="21"/>
    </row>
    <row r="2" spans="1:15" ht="27.75" x14ac:dyDescent="0.65">
      <c r="A2" s="36" t="s">
        <v>21</v>
      </c>
      <c r="B2" s="36"/>
      <c r="C2" s="36"/>
      <c r="D2" s="36"/>
      <c r="E2" s="37"/>
      <c r="F2" s="21"/>
      <c r="G2" s="21"/>
      <c r="H2" s="21"/>
      <c r="I2" s="21"/>
      <c r="J2" s="21"/>
    </row>
    <row r="3" spans="1:15" ht="27.75" x14ac:dyDescent="0.65">
      <c r="A3" s="36" t="s">
        <v>22</v>
      </c>
      <c r="B3" s="36"/>
      <c r="C3" s="36"/>
      <c r="D3" s="36"/>
      <c r="E3" s="37"/>
      <c r="F3" s="21"/>
      <c r="G3" s="21"/>
      <c r="H3" s="21"/>
      <c r="I3" s="21"/>
      <c r="J3" s="21"/>
    </row>
    <row r="4" spans="1:15" ht="24.75" thickBot="1" x14ac:dyDescent="0.6">
      <c r="E4" s="17"/>
      <c r="F4" s="21"/>
      <c r="G4" s="21"/>
      <c r="H4" s="21"/>
      <c r="I4" s="21"/>
      <c r="J4" s="21"/>
    </row>
    <row r="5" spans="1:15" ht="36.75" customHeight="1" thickBot="1" x14ac:dyDescent="0.25">
      <c r="A5" s="213" t="s">
        <v>200</v>
      </c>
      <c r="B5" s="213"/>
      <c r="C5" s="213"/>
      <c r="D5" s="214"/>
      <c r="E5" s="208" t="s">
        <v>19</v>
      </c>
      <c r="F5" s="208"/>
      <c r="G5" s="208"/>
      <c r="H5" s="208"/>
      <c r="I5" s="208"/>
      <c r="J5" s="208"/>
      <c r="K5" s="208"/>
      <c r="L5" s="208"/>
      <c r="M5" s="208"/>
      <c r="N5" s="208"/>
    </row>
    <row r="6" spans="1:15" ht="22.5" thickBot="1" x14ac:dyDescent="0.25">
      <c r="A6" s="207" t="s">
        <v>1</v>
      </c>
      <c r="B6" s="203" t="s">
        <v>66</v>
      </c>
      <c r="C6" s="203" t="s">
        <v>2</v>
      </c>
      <c r="D6" s="205" t="s">
        <v>82</v>
      </c>
      <c r="E6" s="205" t="s">
        <v>0</v>
      </c>
      <c r="F6" s="205" t="s">
        <v>1</v>
      </c>
      <c r="G6" s="205" t="s">
        <v>2</v>
      </c>
      <c r="H6" s="205" t="s">
        <v>3</v>
      </c>
      <c r="I6" s="205" t="s">
        <v>4</v>
      </c>
      <c r="J6" s="205" t="s">
        <v>5</v>
      </c>
      <c r="K6" s="209" t="s">
        <v>6</v>
      </c>
      <c r="L6" s="210"/>
      <c r="M6" s="211"/>
      <c r="N6" s="205" t="s">
        <v>7</v>
      </c>
    </row>
    <row r="7" spans="1:15" ht="22.5" thickBot="1" x14ac:dyDescent="0.25">
      <c r="A7" s="207"/>
      <c r="B7" s="204"/>
      <c r="C7" s="204"/>
      <c r="D7" s="206"/>
      <c r="E7" s="212"/>
      <c r="F7" s="212"/>
      <c r="G7" s="212"/>
      <c r="H7" s="212"/>
      <c r="I7" s="212"/>
      <c r="J7" s="212"/>
      <c r="K7" s="1" t="s">
        <v>8</v>
      </c>
      <c r="L7" s="1" t="s">
        <v>9</v>
      </c>
      <c r="M7" s="1" t="s">
        <v>10</v>
      </c>
      <c r="N7" s="212"/>
    </row>
    <row r="8" spans="1:15" ht="88.5" customHeight="1" thickBot="1" x14ac:dyDescent="0.25">
      <c r="A8" s="35" t="s">
        <v>230</v>
      </c>
      <c r="B8" s="27">
        <v>5</v>
      </c>
      <c r="C8" s="27" t="s">
        <v>71</v>
      </c>
      <c r="D8" s="27">
        <v>70</v>
      </c>
      <c r="E8" s="34"/>
      <c r="F8" s="6"/>
      <c r="G8" s="7"/>
      <c r="H8" s="7"/>
      <c r="I8" s="6"/>
      <c r="J8" s="6"/>
      <c r="K8" s="6"/>
      <c r="L8" s="12"/>
      <c r="M8" s="6"/>
      <c r="N8" s="6"/>
    </row>
    <row r="9" spans="1:15" ht="48.75" customHeight="1" thickBot="1" x14ac:dyDescent="0.25">
      <c r="A9" s="43" t="s">
        <v>68</v>
      </c>
      <c r="B9" s="47">
        <v>8</v>
      </c>
      <c r="C9" s="47" t="s">
        <v>71</v>
      </c>
      <c r="D9" s="47">
        <v>70</v>
      </c>
      <c r="E9" s="6"/>
      <c r="F9" s="6"/>
      <c r="G9" s="7"/>
      <c r="H9" s="7"/>
      <c r="I9" s="6"/>
      <c r="J9" s="6"/>
      <c r="K9" s="6"/>
      <c r="L9" s="12"/>
      <c r="M9" s="6"/>
      <c r="N9" s="6"/>
    </row>
    <row r="10" spans="1:15" s="118" customFormat="1" ht="110.25" customHeight="1" thickBot="1" x14ac:dyDescent="0.25">
      <c r="A10" s="122" t="s">
        <v>231</v>
      </c>
      <c r="B10" s="144"/>
      <c r="C10" s="144"/>
      <c r="D10" s="144"/>
      <c r="E10" s="51"/>
      <c r="F10" s="51"/>
      <c r="G10" s="67"/>
      <c r="H10" s="67"/>
      <c r="I10" s="51"/>
      <c r="J10" s="51"/>
      <c r="K10" s="51"/>
      <c r="L10" s="54"/>
      <c r="M10" s="51"/>
      <c r="N10" s="51"/>
    </row>
    <row r="11" spans="1:15" ht="45.75" customHeight="1" thickBot="1" x14ac:dyDescent="0.25">
      <c r="A11" s="122" t="s">
        <v>232</v>
      </c>
      <c r="B11" s="50"/>
      <c r="C11" s="50"/>
      <c r="D11" s="50"/>
      <c r="E11" s="52"/>
      <c r="F11" s="52"/>
      <c r="G11" s="145"/>
      <c r="H11" s="145"/>
      <c r="I11" s="52"/>
      <c r="J11" s="52"/>
      <c r="K11" s="65"/>
      <c r="L11" s="123"/>
      <c r="M11" s="65"/>
      <c r="N11" s="65"/>
    </row>
    <row r="12" spans="1:15" ht="66.75" customHeight="1" thickBot="1" x14ac:dyDescent="0.25">
      <c r="A12" s="11" t="s">
        <v>233</v>
      </c>
      <c r="B12" s="7">
        <v>2</v>
      </c>
      <c r="C12" s="7" t="s">
        <v>71</v>
      </c>
      <c r="D12" s="140">
        <v>70</v>
      </c>
      <c r="E12" s="6"/>
      <c r="F12" s="6"/>
      <c r="G12" s="6"/>
      <c r="H12" s="6"/>
      <c r="I12" s="6"/>
      <c r="J12" s="6"/>
      <c r="K12" s="6"/>
      <c r="L12" s="12"/>
      <c r="M12" s="6"/>
      <c r="N12" s="6"/>
      <c r="O12" s="9"/>
    </row>
    <row r="13" spans="1:15" ht="47.25" customHeight="1" thickBot="1" x14ac:dyDescent="0.25">
      <c r="A13" s="51" t="s">
        <v>234</v>
      </c>
      <c r="B13" s="51"/>
      <c r="C13" s="67" t="s">
        <v>71</v>
      </c>
      <c r="D13" s="51"/>
      <c r="E13" s="51"/>
      <c r="F13" s="51"/>
      <c r="G13" s="51"/>
      <c r="H13" s="51"/>
      <c r="I13" s="51"/>
      <c r="J13" s="51"/>
      <c r="K13" s="51"/>
      <c r="L13" s="54"/>
      <c r="M13" s="51"/>
      <c r="N13" s="51"/>
      <c r="O13" s="9"/>
    </row>
    <row r="14" spans="1:15" ht="68.25" customHeight="1" thickBot="1" x14ac:dyDescent="0.25">
      <c r="A14" s="50" t="s">
        <v>235</v>
      </c>
      <c r="B14" s="50"/>
      <c r="C14" s="67" t="s">
        <v>71</v>
      </c>
      <c r="D14" s="50"/>
      <c r="E14" s="51"/>
      <c r="F14" s="51"/>
      <c r="G14" s="51"/>
      <c r="H14" s="51"/>
      <c r="I14" s="51"/>
      <c r="J14" s="52"/>
      <c r="K14" s="52"/>
      <c r="L14" s="53"/>
      <c r="M14" s="52"/>
      <c r="N14" s="52"/>
      <c r="O14" s="9"/>
    </row>
    <row r="15" spans="1:15" s="160" customFormat="1" ht="74.25" customHeight="1" thickBot="1" x14ac:dyDescent="0.25">
      <c r="A15" s="158" t="s">
        <v>236</v>
      </c>
      <c r="B15" s="86">
        <v>2</v>
      </c>
      <c r="C15" s="86" t="s">
        <v>71</v>
      </c>
      <c r="D15" s="86">
        <v>70</v>
      </c>
      <c r="E15" s="48"/>
      <c r="F15" s="48"/>
      <c r="G15" s="48"/>
      <c r="H15" s="48"/>
      <c r="I15" s="48"/>
      <c r="J15" s="48"/>
      <c r="K15" s="48"/>
      <c r="L15" s="49"/>
      <c r="M15" s="48"/>
      <c r="N15" s="48"/>
      <c r="O15" s="159"/>
    </row>
    <row r="16" spans="1:15" s="160" customFormat="1" ht="74.25" customHeight="1" thickBot="1" x14ac:dyDescent="0.25">
      <c r="A16" s="158" t="s">
        <v>237</v>
      </c>
      <c r="B16" s="86">
        <v>2</v>
      </c>
      <c r="C16" s="86" t="s">
        <v>71</v>
      </c>
      <c r="D16" s="86">
        <v>70</v>
      </c>
      <c r="E16" s="48"/>
      <c r="F16" s="48"/>
      <c r="G16" s="48"/>
      <c r="H16" s="48"/>
      <c r="I16" s="48"/>
      <c r="J16" s="48"/>
      <c r="K16" s="48"/>
      <c r="L16" s="49"/>
      <c r="M16" s="48"/>
      <c r="N16" s="48"/>
      <c r="O16" s="161"/>
    </row>
    <row r="17" spans="1:15" s="118" customFormat="1" ht="74.25" customHeight="1" thickBot="1" x14ac:dyDescent="0.25">
      <c r="A17" s="50" t="s">
        <v>238</v>
      </c>
      <c r="B17" s="67"/>
      <c r="C17" s="67" t="s">
        <v>71</v>
      </c>
      <c r="D17" s="67"/>
      <c r="E17" s="51"/>
      <c r="F17" s="51"/>
      <c r="G17" s="51"/>
      <c r="H17" s="51"/>
      <c r="I17" s="51"/>
      <c r="J17" s="51"/>
      <c r="K17" s="51"/>
      <c r="L17" s="54"/>
      <c r="M17" s="51"/>
      <c r="N17" s="51"/>
      <c r="O17" s="162"/>
    </row>
    <row r="18" spans="1:15" ht="72" customHeight="1" thickBot="1" x14ac:dyDescent="0.25">
      <c r="A18" s="35" t="s">
        <v>239</v>
      </c>
      <c r="B18" s="27">
        <v>10</v>
      </c>
      <c r="C18" s="27" t="s">
        <v>71</v>
      </c>
      <c r="D18" s="27">
        <v>70</v>
      </c>
      <c r="E18" s="34"/>
      <c r="F18" s="34"/>
      <c r="G18" s="34"/>
      <c r="H18" s="34"/>
      <c r="I18" s="34"/>
      <c r="J18" s="10"/>
      <c r="K18" s="10"/>
      <c r="L18" s="13"/>
      <c r="M18" s="10"/>
      <c r="N18" s="10"/>
    </row>
    <row r="19" spans="1:15" ht="22.5" thickBot="1" x14ac:dyDescent="0.55000000000000004">
      <c r="A19" s="56" t="s">
        <v>11</v>
      </c>
      <c r="B19" s="57">
        <f>SUM(B8:B18)</f>
        <v>29</v>
      </c>
      <c r="C19" s="57"/>
      <c r="D19" s="57"/>
      <c r="E19" s="199" t="s">
        <v>11</v>
      </c>
      <c r="F19" s="200"/>
      <c r="G19" s="200"/>
      <c r="H19" s="200"/>
      <c r="I19" s="200"/>
      <c r="J19" s="201"/>
      <c r="K19" s="3"/>
      <c r="L19" s="28">
        <f>SUM(L8:L18)</f>
        <v>0</v>
      </c>
      <c r="M19" s="3"/>
      <c r="N19" s="3"/>
    </row>
    <row r="22" spans="1:15" ht="24" x14ac:dyDescent="0.55000000000000004">
      <c r="E22" s="18"/>
      <c r="F22" s="21"/>
      <c r="G22" s="21"/>
      <c r="H22" s="21"/>
      <c r="I22" s="21"/>
      <c r="J22" s="21"/>
    </row>
    <row r="23" spans="1:15" ht="24" x14ac:dyDescent="0.55000000000000004">
      <c r="E23" s="19"/>
      <c r="F23" s="202"/>
      <c r="G23" s="202"/>
      <c r="H23" s="202"/>
      <c r="I23" s="23"/>
      <c r="J23" s="22"/>
    </row>
    <row r="24" spans="1:15" ht="24" x14ac:dyDescent="0.55000000000000004">
      <c r="E24" s="21"/>
      <c r="F24" s="202"/>
      <c r="G24" s="202"/>
      <c r="H24" s="202"/>
      <c r="I24" s="21"/>
      <c r="J24" s="22"/>
      <c r="L24" s="20"/>
    </row>
    <row r="25" spans="1:15" ht="24" x14ac:dyDescent="0.55000000000000004">
      <c r="E25" s="21"/>
      <c r="F25" s="21"/>
      <c r="G25" s="21"/>
      <c r="H25" s="21"/>
      <c r="I25" s="25"/>
      <c r="J25" s="24"/>
    </row>
  </sheetData>
  <mergeCells count="17">
    <mergeCell ref="A6:A7"/>
    <mergeCell ref="E5:N5"/>
    <mergeCell ref="K6:M6"/>
    <mergeCell ref="N6:N7"/>
    <mergeCell ref="E6:E7"/>
    <mergeCell ref="F6:F7"/>
    <mergeCell ref="G6:G7"/>
    <mergeCell ref="H6:H7"/>
    <mergeCell ref="I6:I7"/>
    <mergeCell ref="J6:J7"/>
    <mergeCell ref="A5:D5"/>
    <mergeCell ref="E19:J19"/>
    <mergeCell ref="F23:H23"/>
    <mergeCell ref="F24:H24"/>
    <mergeCell ref="B6:B7"/>
    <mergeCell ref="C6:C7"/>
    <mergeCell ref="D6:D7"/>
  </mergeCells>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E1EF-997E-4567-8C20-956FA4B71485}">
  <dimension ref="A1:O88"/>
  <sheetViews>
    <sheetView view="pageBreakPreview" topLeftCell="A70" zoomScale="90" zoomScaleNormal="90" zoomScaleSheetLayoutView="90" workbookViewId="0">
      <selection activeCell="E74" sqref="E74:E77"/>
    </sheetView>
  </sheetViews>
  <sheetFormatPr defaultRowHeight="14.25" x14ac:dyDescent="0.2"/>
  <cols>
    <col min="1" max="1" width="15.25" customWidth="1"/>
    <col min="2" max="2" width="7.375" customWidth="1"/>
    <col min="3" max="3" width="8.25" customWidth="1"/>
    <col min="4" max="4" width="7.5" customWidth="1"/>
    <col min="5" max="5" width="20.5" customWidth="1"/>
    <col min="6" max="6" width="16.5" customWidth="1"/>
    <col min="7" max="7" width="8" customWidth="1"/>
    <col min="8" max="8" width="7.875" customWidth="1"/>
    <col min="9" max="9" width="17.625" customWidth="1"/>
    <col min="10" max="10" width="20.5" customWidth="1"/>
    <col min="11" max="11" width="7.375" customWidth="1"/>
    <col min="12" max="13" width="7.5" customWidth="1"/>
    <col min="14" max="14" width="15.375" customWidth="1"/>
  </cols>
  <sheetData>
    <row r="1" spans="1:14" ht="27.75" x14ac:dyDescent="0.65">
      <c r="A1" s="36" t="s">
        <v>69</v>
      </c>
      <c r="B1" s="36"/>
      <c r="C1" s="36"/>
      <c r="D1" s="36"/>
      <c r="E1" s="37"/>
      <c r="F1" s="21"/>
      <c r="G1" s="21"/>
      <c r="H1" s="21"/>
      <c r="I1" s="21"/>
      <c r="J1" s="21"/>
    </row>
    <row r="2" spans="1:14" ht="27.75" x14ac:dyDescent="0.65">
      <c r="A2" s="36" t="s">
        <v>23</v>
      </c>
      <c r="B2" s="36"/>
      <c r="C2" s="36"/>
      <c r="D2" s="36"/>
      <c r="E2" s="37"/>
      <c r="F2" s="21"/>
      <c r="G2" s="21"/>
      <c r="H2" s="21"/>
      <c r="I2" s="21"/>
      <c r="J2" s="21"/>
    </row>
    <row r="3" spans="1:14" ht="27.75" x14ac:dyDescent="0.65">
      <c r="A3" s="36" t="s">
        <v>24</v>
      </c>
      <c r="B3" s="36"/>
      <c r="C3" s="36"/>
      <c r="D3" s="36"/>
      <c r="E3" s="37"/>
      <c r="F3" s="21"/>
      <c r="G3" s="21"/>
      <c r="H3" s="21"/>
      <c r="I3" s="21"/>
      <c r="J3" s="21"/>
    </row>
    <row r="4" spans="1:14" ht="24.75" thickBot="1" x14ac:dyDescent="0.6">
      <c r="E4" s="17"/>
      <c r="F4" s="21"/>
      <c r="G4" s="21"/>
      <c r="H4" s="21"/>
      <c r="I4" s="21"/>
      <c r="J4" s="21"/>
    </row>
    <row r="5" spans="1:14" s="126" customFormat="1" ht="28.5" customHeight="1" thickBot="1" x14ac:dyDescent="0.4">
      <c r="A5" s="213" t="s">
        <v>199</v>
      </c>
      <c r="B5" s="213"/>
      <c r="C5" s="213"/>
      <c r="D5" s="214"/>
      <c r="E5" s="208" t="s">
        <v>19</v>
      </c>
      <c r="F5" s="208"/>
      <c r="G5" s="208"/>
      <c r="H5" s="208"/>
      <c r="I5" s="208"/>
      <c r="J5" s="208"/>
      <c r="K5" s="208"/>
      <c r="L5" s="208"/>
      <c r="M5" s="208"/>
      <c r="N5" s="208"/>
    </row>
    <row r="6" spans="1:14" ht="22.5" thickBot="1" x14ac:dyDescent="0.25">
      <c r="A6" s="207" t="s">
        <v>1</v>
      </c>
      <c r="B6" s="203" t="s">
        <v>66</v>
      </c>
      <c r="C6" s="203" t="s">
        <v>2</v>
      </c>
      <c r="D6" s="205" t="s">
        <v>82</v>
      </c>
      <c r="E6" s="205" t="s">
        <v>0</v>
      </c>
      <c r="F6" s="205" t="s">
        <v>1</v>
      </c>
      <c r="G6" s="205" t="s">
        <v>2</v>
      </c>
      <c r="H6" s="205" t="s">
        <v>3</v>
      </c>
      <c r="I6" s="205" t="s">
        <v>4</v>
      </c>
      <c r="J6" s="205" t="s">
        <v>5</v>
      </c>
      <c r="K6" s="209" t="s">
        <v>6</v>
      </c>
      <c r="L6" s="210"/>
      <c r="M6" s="211"/>
      <c r="N6" s="205" t="s">
        <v>7</v>
      </c>
    </row>
    <row r="7" spans="1:14" ht="22.5" thickBot="1" x14ac:dyDescent="0.25">
      <c r="A7" s="207"/>
      <c r="B7" s="221"/>
      <c r="C7" s="221"/>
      <c r="D7" s="212"/>
      <c r="E7" s="212"/>
      <c r="F7" s="212"/>
      <c r="G7" s="212"/>
      <c r="H7" s="212"/>
      <c r="I7" s="212"/>
      <c r="J7" s="212"/>
      <c r="K7" s="1" t="s">
        <v>8</v>
      </c>
      <c r="L7" s="1" t="s">
        <v>9</v>
      </c>
      <c r="M7" s="1" t="s">
        <v>10</v>
      </c>
      <c r="N7" s="212"/>
    </row>
    <row r="8" spans="1:14" s="100" customFormat="1" ht="22.5" customHeight="1" thickBot="1" x14ac:dyDescent="0.3">
      <c r="A8" s="215" t="s">
        <v>207</v>
      </c>
      <c r="B8" s="215"/>
      <c r="C8" s="215"/>
      <c r="D8" s="216"/>
      <c r="E8" s="239" t="s">
        <v>143</v>
      </c>
      <c r="F8" s="240"/>
      <c r="G8" s="240"/>
      <c r="H8" s="240"/>
      <c r="I8" s="240"/>
      <c r="J8" s="240"/>
      <c r="K8" s="240"/>
      <c r="L8" s="240"/>
      <c r="M8" s="240"/>
      <c r="N8" s="241"/>
    </row>
    <row r="9" spans="1:14" s="100" customFormat="1" ht="90" customHeight="1" thickBot="1" x14ac:dyDescent="0.3">
      <c r="A9" s="43" t="s">
        <v>294</v>
      </c>
      <c r="B9" s="47">
        <v>1</v>
      </c>
      <c r="C9" s="47" t="s">
        <v>70</v>
      </c>
      <c r="D9" s="47">
        <v>170</v>
      </c>
      <c r="E9" s="35" t="s">
        <v>105</v>
      </c>
      <c r="F9" s="35" t="s">
        <v>106</v>
      </c>
      <c r="G9" s="47" t="s">
        <v>71</v>
      </c>
      <c r="H9" s="47">
        <v>80</v>
      </c>
      <c r="I9" s="43" t="s">
        <v>107</v>
      </c>
      <c r="J9" s="43" t="s">
        <v>212</v>
      </c>
      <c r="K9" s="47"/>
      <c r="L9" s="82">
        <v>160000</v>
      </c>
      <c r="M9" s="47"/>
      <c r="N9" s="47" t="s">
        <v>108</v>
      </c>
    </row>
    <row r="10" spans="1:14" s="100" customFormat="1" ht="75" customHeight="1" thickBot="1" x14ac:dyDescent="0.3">
      <c r="A10" s="148"/>
      <c r="B10" s="140"/>
      <c r="C10" s="140"/>
      <c r="D10" s="140"/>
      <c r="E10" s="141"/>
      <c r="F10" s="139"/>
      <c r="G10" s="140"/>
      <c r="H10" s="140"/>
      <c r="I10" s="138"/>
      <c r="J10" s="6" t="s">
        <v>213</v>
      </c>
      <c r="K10" s="6"/>
      <c r="L10" s="142"/>
      <c r="M10" s="6"/>
      <c r="N10" s="6" t="s">
        <v>108</v>
      </c>
    </row>
    <row r="11" spans="1:14" s="100" customFormat="1" ht="45" customHeight="1" thickBot="1" x14ac:dyDescent="0.3">
      <c r="A11" s="148"/>
      <c r="B11" s="140"/>
      <c r="C11" s="140"/>
      <c r="D11" s="140"/>
      <c r="E11" s="141"/>
      <c r="F11" s="139"/>
      <c r="G11" s="140"/>
      <c r="H11" s="140"/>
      <c r="I11" s="138"/>
      <c r="J11" s="147" t="s">
        <v>214</v>
      </c>
      <c r="K11" s="147"/>
      <c r="L11" s="73"/>
      <c r="M11" s="147"/>
      <c r="N11" s="147" t="s">
        <v>114</v>
      </c>
    </row>
    <row r="12" spans="1:14" s="100" customFormat="1" ht="86.25" customHeight="1" thickBot="1" x14ac:dyDescent="0.3">
      <c r="A12" s="148"/>
      <c r="B12" s="140"/>
      <c r="C12" s="140"/>
      <c r="D12" s="140"/>
      <c r="E12" s="141"/>
      <c r="F12" s="139"/>
      <c r="G12" s="140"/>
      <c r="H12" s="140"/>
      <c r="I12" s="138"/>
      <c r="J12" s="138" t="s">
        <v>216</v>
      </c>
      <c r="K12" s="140"/>
      <c r="L12" s="142"/>
      <c r="M12" s="140"/>
      <c r="N12" s="138" t="s">
        <v>121</v>
      </c>
    </row>
    <row r="13" spans="1:14" s="100" customFormat="1" ht="68.25" customHeight="1" thickBot="1" x14ac:dyDescent="0.3">
      <c r="A13" s="101" t="s">
        <v>26</v>
      </c>
      <c r="B13" s="102">
        <v>1</v>
      </c>
      <c r="C13" s="102" t="s">
        <v>71</v>
      </c>
      <c r="D13" s="102">
        <v>90</v>
      </c>
      <c r="E13" s="42" t="s">
        <v>111</v>
      </c>
      <c r="F13" s="8" t="s">
        <v>116</v>
      </c>
      <c r="G13" s="27" t="s">
        <v>117</v>
      </c>
      <c r="H13" s="27">
        <v>80</v>
      </c>
      <c r="I13" s="42" t="s">
        <v>118</v>
      </c>
      <c r="J13" s="138" t="s">
        <v>212</v>
      </c>
      <c r="K13" s="140"/>
      <c r="L13" s="142"/>
      <c r="M13" s="140"/>
      <c r="N13" s="140" t="s">
        <v>108</v>
      </c>
    </row>
    <row r="14" spans="1:14" s="100" customFormat="1" ht="47.25" customHeight="1" thickBot="1" x14ac:dyDescent="0.3">
      <c r="A14" s="103"/>
      <c r="B14" s="102"/>
      <c r="C14" s="102"/>
      <c r="D14" s="102"/>
      <c r="E14" s="8"/>
      <c r="F14" s="8"/>
      <c r="G14" s="27"/>
      <c r="H14" s="27"/>
      <c r="I14" s="147"/>
      <c r="J14" s="42" t="s">
        <v>214</v>
      </c>
      <c r="K14" s="42"/>
      <c r="L14" s="73">
        <v>3000</v>
      </c>
      <c r="M14" s="42"/>
      <c r="N14" s="42" t="s">
        <v>114</v>
      </c>
    </row>
    <row r="15" spans="1:14" s="100" customFormat="1" ht="87.75" customHeight="1" thickBot="1" x14ac:dyDescent="0.3">
      <c r="A15" s="103" t="s">
        <v>27</v>
      </c>
      <c r="B15" s="104">
        <v>1</v>
      </c>
      <c r="C15" s="102" t="s">
        <v>71</v>
      </c>
      <c r="D15" s="102">
        <v>80</v>
      </c>
      <c r="E15" s="8" t="s">
        <v>105</v>
      </c>
      <c r="F15" s="42" t="s">
        <v>109</v>
      </c>
      <c r="G15" s="27" t="s">
        <v>74</v>
      </c>
      <c r="H15" s="27">
        <v>2</v>
      </c>
      <c r="I15" s="42" t="s">
        <v>110</v>
      </c>
      <c r="J15" s="6" t="s">
        <v>213</v>
      </c>
      <c r="K15" s="6"/>
      <c r="L15" s="82">
        <v>40000</v>
      </c>
      <c r="M15" s="6"/>
      <c r="N15" s="6" t="s">
        <v>108</v>
      </c>
    </row>
    <row r="16" spans="1:14" s="100" customFormat="1" ht="91.5" customHeight="1" thickBot="1" x14ac:dyDescent="0.3">
      <c r="A16" s="103" t="s">
        <v>28</v>
      </c>
      <c r="B16" s="102">
        <v>1</v>
      </c>
      <c r="C16" s="102" t="s">
        <v>72</v>
      </c>
      <c r="D16" s="102">
        <v>4.05</v>
      </c>
      <c r="E16" s="231" t="s">
        <v>111</v>
      </c>
      <c r="F16" s="83" t="s">
        <v>112</v>
      </c>
      <c r="G16" s="84" t="s">
        <v>72</v>
      </c>
      <c r="H16" s="84">
        <v>3.51</v>
      </c>
      <c r="I16" s="6" t="s">
        <v>113</v>
      </c>
      <c r="J16" s="6" t="s">
        <v>215</v>
      </c>
      <c r="K16" s="6"/>
      <c r="L16" s="155">
        <v>18000</v>
      </c>
      <c r="M16" s="6"/>
      <c r="N16" s="6" t="s">
        <v>114</v>
      </c>
    </row>
    <row r="17" spans="1:15" s="100" customFormat="1" ht="73.5" customHeight="1" thickBot="1" x14ac:dyDescent="0.3">
      <c r="A17" s="152"/>
      <c r="B17" s="143"/>
      <c r="C17" s="143"/>
      <c r="D17" s="143"/>
      <c r="E17" s="232"/>
      <c r="F17" s="153"/>
      <c r="G17" s="154"/>
      <c r="H17" s="154"/>
      <c r="I17" s="2"/>
      <c r="J17" s="6" t="s">
        <v>213</v>
      </c>
      <c r="K17" s="6"/>
      <c r="L17" s="142"/>
      <c r="M17" s="6"/>
      <c r="N17" s="6" t="s">
        <v>108</v>
      </c>
    </row>
    <row r="18" spans="1:15" s="100" customFormat="1" ht="69" customHeight="1" thickBot="1" x14ac:dyDescent="0.3">
      <c r="A18" s="119" t="s">
        <v>29</v>
      </c>
      <c r="B18" s="121">
        <v>1</v>
      </c>
      <c r="C18" s="121" t="s">
        <v>73</v>
      </c>
      <c r="D18" s="105">
        <v>15000</v>
      </c>
      <c r="E18" s="232"/>
      <c r="F18" s="80" t="s">
        <v>115</v>
      </c>
      <c r="G18" s="81" t="s">
        <v>71</v>
      </c>
      <c r="H18" s="81">
        <v>75</v>
      </c>
      <c r="I18" s="2"/>
      <c r="J18" s="2"/>
      <c r="K18" s="2"/>
      <c r="L18" s="156"/>
      <c r="M18" s="2"/>
      <c r="N18" s="2"/>
    </row>
    <row r="19" spans="1:15" s="100" customFormat="1" ht="87.75" customHeight="1" thickBot="1" x14ac:dyDescent="0.3">
      <c r="A19" s="119" t="s">
        <v>293</v>
      </c>
      <c r="B19" s="120">
        <v>1</v>
      </c>
      <c r="C19" s="121" t="s">
        <v>72</v>
      </c>
      <c r="D19" s="121">
        <v>3</v>
      </c>
      <c r="E19" s="35" t="s">
        <v>111</v>
      </c>
      <c r="F19" s="43" t="s">
        <v>119</v>
      </c>
      <c r="G19" s="47" t="s">
        <v>72</v>
      </c>
      <c r="H19" s="47">
        <v>2</v>
      </c>
      <c r="I19" s="43" t="s">
        <v>120</v>
      </c>
      <c r="J19" s="43" t="s">
        <v>216</v>
      </c>
      <c r="K19" s="47"/>
      <c r="L19" s="82">
        <v>91000</v>
      </c>
      <c r="M19" s="47"/>
      <c r="N19" s="43" t="s">
        <v>121</v>
      </c>
      <c r="O19" s="106"/>
    </row>
    <row r="20" spans="1:15" s="100" customFormat="1" ht="56.25" customHeight="1" thickBot="1" x14ac:dyDescent="0.3">
      <c r="A20" s="222" t="s">
        <v>241</v>
      </c>
      <c r="B20" s="219">
        <v>1</v>
      </c>
      <c r="C20" s="219" t="s">
        <v>71</v>
      </c>
      <c r="D20" s="219">
        <v>80</v>
      </c>
      <c r="E20" s="231" t="s">
        <v>122</v>
      </c>
      <c r="F20" s="231" t="s">
        <v>123</v>
      </c>
      <c r="G20" s="235" t="s">
        <v>67</v>
      </c>
      <c r="H20" s="235">
        <v>3</v>
      </c>
      <c r="I20" s="231" t="s">
        <v>124</v>
      </c>
      <c r="J20" s="147" t="s">
        <v>218</v>
      </c>
      <c r="K20" s="147"/>
      <c r="L20" s="85">
        <v>2440</v>
      </c>
      <c r="M20" s="147"/>
      <c r="N20" s="147" t="s">
        <v>127</v>
      </c>
    </row>
    <row r="21" spans="1:15" s="100" customFormat="1" ht="66" thickBot="1" x14ac:dyDescent="0.3">
      <c r="A21" s="223"/>
      <c r="B21" s="220"/>
      <c r="C21" s="220"/>
      <c r="D21" s="220"/>
      <c r="E21" s="232"/>
      <c r="F21" s="232"/>
      <c r="G21" s="236"/>
      <c r="H21" s="236"/>
      <c r="I21" s="232"/>
      <c r="J21" s="8" t="s">
        <v>219</v>
      </c>
      <c r="K21" s="8"/>
      <c r="L21" s="85">
        <v>9000</v>
      </c>
      <c r="M21" s="8"/>
      <c r="N21" s="8" t="s">
        <v>127</v>
      </c>
    </row>
    <row r="22" spans="1:15" s="100" customFormat="1" ht="44.25" thickBot="1" x14ac:dyDescent="0.3">
      <c r="A22" s="223"/>
      <c r="B22" s="220"/>
      <c r="C22" s="220"/>
      <c r="D22" s="220"/>
      <c r="E22" s="232"/>
      <c r="F22" s="232"/>
      <c r="G22" s="236"/>
      <c r="H22" s="236"/>
      <c r="I22" s="232"/>
      <c r="J22" s="8" t="s">
        <v>220</v>
      </c>
      <c r="K22" s="8"/>
      <c r="L22" s="85">
        <v>2100</v>
      </c>
      <c r="M22" s="8"/>
      <c r="N22" s="8" t="s">
        <v>127</v>
      </c>
    </row>
    <row r="23" spans="1:15" s="100" customFormat="1" ht="66" thickBot="1" x14ac:dyDescent="0.3">
      <c r="A23" s="223"/>
      <c r="B23" s="220"/>
      <c r="C23" s="220"/>
      <c r="D23" s="220"/>
      <c r="E23" s="232"/>
      <c r="F23" s="232"/>
      <c r="G23" s="236"/>
      <c r="H23" s="236"/>
      <c r="I23" s="232"/>
      <c r="J23" s="8" t="s">
        <v>221</v>
      </c>
      <c r="K23" s="8"/>
      <c r="L23" s="85">
        <v>6300</v>
      </c>
      <c r="M23" s="8"/>
      <c r="N23" s="8" t="s">
        <v>128</v>
      </c>
    </row>
    <row r="24" spans="1:15" s="100" customFormat="1" ht="66" thickBot="1" x14ac:dyDescent="0.3">
      <c r="A24" s="223"/>
      <c r="B24" s="220"/>
      <c r="C24" s="220"/>
      <c r="D24" s="220"/>
      <c r="E24" s="232"/>
      <c r="F24" s="232"/>
      <c r="G24" s="236"/>
      <c r="H24" s="236"/>
      <c r="I24" s="232"/>
      <c r="J24" s="8" t="s">
        <v>222</v>
      </c>
      <c r="K24" s="8"/>
      <c r="L24" s="85">
        <v>6300</v>
      </c>
      <c r="M24" s="8"/>
      <c r="N24" s="8" t="s">
        <v>128</v>
      </c>
    </row>
    <row r="25" spans="1:15" s="100" customFormat="1" ht="109.5" thickBot="1" x14ac:dyDescent="0.3">
      <c r="A25" s="223"/>
      <c r="B25" s="220"/>
      <c r="C25" s="220"/>
      <c r="D25" s="220"/>
      <c r="E25" s="232"/>
      <c r="F25" s="232"/>
      <c r="G25" s="236"/>
      <c r="H25" s="236"/>
      <c r="I25" s="232"/>
      <c r="J25" s="8" t="s">
        <v>223</v>
      </c>
      <c r="K25" s="8"/>
      <c r="L25" s="85">
        <v>20000</v>
      </c>
      <c r="M25" s="8"/>
      <c r="N25" s="8" t="s">
        <v>128</v>
      </c>
    </row>
    <row r="26" spans="1:15" s="100" customFormat="1" ht="86.25" customHeight="1" thickBot="1" x14ac:dyDescent="0.3">
      <c r="A26" s="223"/>
      <c r="B26" s="220"/>
      <c r="C26" s="220"/>
      <c r="D26" s="220"/>
      <c r="E26" s="232"/>
      <c r="F26" s="181"/>
      <c r="G26" s="182"/>
      <c r="H26" s="182"/>
      <c r="I26" s="181"/>
      <c r="J26" s="147" t="s">
        <v>288</v>
      </c>
      <c r="K26" s="147"/>
      <c r="L26" s="13">
        <v>5000</v>
      </c>
      <c r="M26" s="147"/>
      <c r="N26" s="147" t="s">
        <v>129</v>
      </c>
    </row>
    <row r="27" spans="1:15" s="100" customFormat="1" ht="109.5" thickBot="1" x14ac:dyDescent="0.3">
      <c r="A27" s="223"/>
      <c r="B27" s="220"/>
      <c r="C27" s="220"/>
      <c r="D27" s="220"/>
      <c r="E27" s="232"/>
      <c r="F27" s="181"/>
      <c r="G27" s="182"/>
      <c r="H27" s="182"/>
      <c r="I27" s="181"/>
      <c r="J27" s="147" t="s">
        <v>289</v>
      </c>
      <c r="K27" s="147"/>
      <c r="L27" s="13">
        <v>5000</v>
      </c>
      <c r="M27" s="147"/>
      <c r="N27" s="147" t="s">
        <v>138</v>
      </c>
    </row>
    <row r="28" spans="1:15" s="100" customFormat="1" ht="66" thickBot="1" x14ac:dyDescent="0.3">
      <c r="A28" s="223"/>
      <c r="B28" s="220"/>
      <c r="C28" s="220"/>
      <c r="D28" s="220"/>
      <c r="E28" s="232"/>
      <c r="F28" s="181"/>
      <c r="G28" s="182"/>
      <c r="H28" s="182"/>
      <c r="I28" s="181"/>
      <c r="J28" s="147" t="s">
        <v>290</v>
      </c>
      <c r="K28" s="147"/>
      <c r="L28" s="13">
        <v>5000</v>
      </c>
      <c r="M28" s="147"/>
      <c r="N28" s="147" t="s">
        <v>286</v>
      </c>
    </row>
    <row r="29" spans="1:15" s="100" customFormat="1" ht="66" thickBot="1" x14ac:dyDescent="0.3">
      <c r="A29" s="223"/>
      <c r="B29" s="220"/>
      <c r="C29" s="220"/>
      <c r="D29" s="220"/>
      <c r="E29" s="232"/>
      <c r="F29" s="181"/>
      <c r="G29" s="182"/>
      <c r="H29" s="182"/>
      <c r="I29" s="181"/>
      <c r="J29" s="147" t="s">
        <v>291</v>
      </c>
      <c r="K29" s="147"/>
      <c r="L29" s="13">
        <v>5000</v>
      </c>
      <c r="M29" s="147"/>
      <c r="N29" s="147" t="s">
        <v>273</v>
      </c>
    </row>
    <row r="30" spans="1:15" s="100" customFormat="1" ht="63.75" customHeight="1" thickBot="1" x14ac:dyDescent="0.3">
      <c r="A30" s="223"/>
      <c r="B30" s="220"/>
      <c r="C30" s="220"/>
      <c r="D30" s="220"/>
      <c r="E30" s="232"/>
      <c r="F30" s="181"/>
      <c r="G30" s="182"/>
      <c r="H30" s="182"/>
      <c r="I30" s="181"/>
      <c r="J30" s="147" t="s">
        <v>292</v>
      </c>
      <c r="K30" s="147"/>
      <c r="L30" s="13">
        <v>5000</v>
      </c>
      <c r="M30" s="147"/>
      <c r="N30" s="147" t="s">
        <v>287</v>
      </c>
    </row>
    <row r="31" spans="1:15" s="100" customFormat="1" ht="72" customHeight="1" thickBot="1" x14ac:dyDescent="0.3">
      <c r="A31" s="223"/>
      <c r="B31" s="220"/>
      <c r="C31" s="220"/>
      <c r="D31" s="220"/>
      <c r="E31" s="232"/>
      <c r="F31" s="231" t="s">
        <v>125</v>
      </c>
      <c r="G31" s="235" t="s">
        <v>71</v>
      </c>
      <c r="H31" s="235">
        <v>80</v>
      </c>
      <c r="I31" s="231" t="s">
        <v>126</v>
      </c>
      <c r="J31" s="42" t="s">
        <v>224</v>
      </c>
      <c r="K31" s="42"/>
      <c r="L31" s="85">
        <v>12560</v>
      </c>
      <c r="M31" s="42"/>
      <c r="N31" s="42" t="s">
        <v>127</v>
      </c>
    </row>
    <row r="32" spans="1:15" s="100" customFormat="1" ht="48.75" customHeight="1" thickBot="1" x14ac:dyDescent="0.3">
      <c r="A32" s="223"/>
      <c r="B32" s="220"/>
      <c r="C32" s="220"/>
      <c r="D32" s="220"/>
      <c r="E32" s="232"/>
      <c r="F32" s="232"/>
      <c r="G32" s="236"/>
      <c r="H32" s="236"/>
      <c r="I32" s="232"/>
      <c r="J32" s="42" t="s">
        <v>253</v>
      </c>
      <c r="K32" s="42"/>
      <c r="L32" s="85">
        <v>7500</v>
      </c>
      <c r="M32" s="42"/>
      <c r="N32" s="42" t="s">
        <v>127</v>
      </c>
    </row>
    <row r="33" spans="1:14" s="100" customFormat="1" ht="87.75" thickBot="1" x14ac:dyDescent="0.3">
      <c r="A33" s="223"/>
      <c r="B33" s="220"/>
      <c r="C33" s="220"/>
      <c r="D33" s="220"/>
      <c r="E33" s="232"/>
      <c r="F33" s="232"/>
      <c r="G33" s="236"/>
      <c r="H33" s="236"/>
      <c r="I33" s="232"/>
      <c r="J33" s="42" t="s">
        <v>225</v>
      </c>
      <c r="K33" s="42"/>
      <c r="L33" s="85">
        <v>5000</v>
      </c>
      <c r="M33" s="42"/>
      <c r="N33" s="42" t="s">
        <v>129</v>
      </c>
    </row>
    <row r="34" spans="1:14" s="100" customFormat="1" ht="66.75" customHeight="1" thickBot="1" x14ac:dyDescent="0.3">
      <c r="A34" s="223"/>
      <c r="B34" s="220"/>
      <c r="C34" s="220"/>
      <c r="D34" s="220"/>
      <c r="E34" s="232"/>
      <c r="F34" s="232"/>
      <c r="G34" s="236"/>
      <c r="H34" s="236"/>
      <c r="I34" s="232"/>
      <c r="J34" s="42" t="s">
        <v>226</v>
      </c>
      <c r="K34" s="42"/>
      <c r="L34" s="85">
        <v>15000</v>
      </c>
      <c r="M34" s="42"/>
      <c r="N34" s="42" t="s">
        <v>128</v>
      </c>
    </row>
    <row r="35" spans="1:14" s="100" customFormat="1" ht="66" thickBot="1" x14ac:dyDescent="0.3">
      <c r="A35" s="223"/>
      <c r="B35" s="220"/>
      <c r="C35" s="220"/>
      <c r="D35" s="220"/>
      <c r="E35" s="232"/>
      <c r="F35" s="232"/>
      <c r="G35" s="236"/>
      <c r="H35" s="236"/>
      <c r="I35" s="232"/>
      <c r="J35" s="42" t="s">
        <v>227</v>
      </c>
      <c r="K35" s="42"/>
      <c r="L35" s="85">
        <v>25000</v>
      </c>
      <c r="M35" s="42"/>
      <c r="N35" s="42" t="s">
        <v>128</v>
      </c>
    </row>
    <row r="36" spans="1:14" s="100" customFormat="1" ht="76.5" customHeight="1" thickBot="1" x14ac:dyDescent="0.3">
      <c r="A36" s="223"/>
      <c r="B36" s="220"/>
      <c r="C36" s="220"/>
      <c r="D36" s="220"/>
      <c r="E36" s="232"/>
      <c r="F36" s="232"/>
      <c r="G36" s="236"/>
      <c r="H36" s="236"/>
      <c r="I36" s="232"/>
      <c r="J36" s="42" t="s">
        <v>228</v>
      </c>
      <c r="K36" s="42"/>
      <c r="L36" s="85">
        <v>8000</v>
      </c>
      <c r="M36" s="42"/>
      <c r="N36" s="42" t="s">
        <v>130</v>
      </c>
    </row>
    <row r="37" spans="1:14" s="100" customFormat="1" ht="45.75" customHeight="1" thickBot="1" x14ac:dyDescent="0.3">
      <c r="A37" s="223"/>
      <c r="B37" s="220"/>
      <c r="C37" s="220"/>
      <c r="D37" s="220"/>
      <c r="E37" s="232"/>
      <c r="F37" s="232"/>
      <c r="G37" s="236"/>
      <c r="H37" s="236"/>
      <c r="I37" s="232"/>
      <c r="J37" s="42" t="s">
        <v>254</v>
      </c>
      <c r="K37" s="42"/>
      <c r="L37" s="85">
        <v>8000</v>
      </c>
      <c r="M37" s="42"/>
      <c r="N37" s="42" t="s">
        <v>131</v>
      </c>
    </row>
    <row r="38" spans="1:14" s="100" customFormat="1" ht="81" customHeight="1" thickBot="1" x14ac:dyDescent="0.3">
      <c r="A38" s="223"/>
      <c r="B38" s="220"/>
      <c r="C38" s="220"/>
      <c r="D38" s="220"/>
      <c r="E38" s="232"/>
      <c r="F38" s="232"/>
      <c r="G38" s="236"/>
      <c r="H38" s="236"/>
      <c r="I38" s="232"/>
      <c r="J38" s="6" t="s">
        <v>255</v>
      </c>
      <c r="K38" s="6"/>
      <c r="L38" s="85" t="s">
        <v>132</v>
      </c>
      <c r="M38" s="6"/>
      <c r="N38" s="6" t="s">
        <v>133</v>
      </c>
    </row>
    <row r="39" spans="1:14" s="100" customFormat="1" ht="45.75" customHeight="1" thickBot="1" x14ac:dyDescent="0.3">
      <c r="A39" s="223"/>
      <c r="B39" s="220"/>
      <c r="C39" s="220"/>
      <c r="D39" s="220"/>
      <c r="E39" s="232"/>
      <c r="F39" s="232"/>
      <c r="G39" s="236"/>
      <c r="H39" s="236"/>
      <c r="I39" s="232"/>
      <c r="J39" s="6" t="s">
        <v>256</v>
      </c>
      <c r="K39" s="6"/>
      <c r="L39" s="41">
        <v>8000</v>
      </c>
      <c r="M39" s="6"/>
      <c r="N39" s="6" t="s">
        <v>135</v>
      </c>
    </row>
    <row r="40" spans="1:14" s="100" customFormat="1" ht="69" customHeight="1" thickBot="1" x14ac:dyDescent="0.3">
      <c r="A40" s="223"/>
      <c r="B40" s="220"/>
      <c r="C40" s="220"/>
      <c r="D40" s="220"/>
      <c r="E40" s="232"/>
      <c r="F40" s="232"/>
      <c r="G40" s="236"/>
      <c r="H40" s="236"/>
      <c r="I40" s="232"/>
      <c r="J40" s="42" t="s">
        <v>257</v>
      </c>
      <c r="K40" s="42"/>
      <c r="L40" s="85">
        <v>16800</v>
      </c>
      <c r="M40" s="42"/>
      <c r="N40" s="42" t="s">
        <v>134</v>
      </c>
    </row>
    <row r="41" spans="1:14" s="100" customFormat="1" ht="45.75" customHeight="1" thickBot="1" x14ac:dyDescent="0.3">
      <c r="A41" s="223"/>
      <c r="B41" s="220"/>
      <c r="C41" s="220"/>
      <c r="D41" s="220"/>
      <c r="E41" s="232"/>
      <c r="F41" s="232"/>
      <c r="G41" s="236"/>
      <c r="H41" s="236"/>
      <c r="I41" s="232"/>
      <c r="J41" s="42" t="s">
        <v>258</v>
      </c>
      <c r="K41" s="42"/>
      <c r="L41" s="85">
        <v>8000</v>
      </c>
      <c r="M41" s="42"/>
      <c r="N41" s="42" t="s">
        <v>114</v>
      </c>
    </row>
    <row r="42" spans="1:14" s="100" customFormat="1" ht="87" customHeight="1" thickBot="1" x14ac:dyDescent="0.3">
      <c r="A42" s="223"/>
      <c r="B42" s="220"/>
      <c r="C42" s="220"/>
      <c r="D42" s="220"/>
      <c r="E42" s="232"/>
      <c r="F42" s="42" t="s">
        <v>139</v>
      </c>
      <c r="G42" s="27" t="s">
        <v>83</v>
      </c>
      <c r="H42" s="27">
        <v>2</v>
      </c>
      <c r="I42" s="42" t="s">
        <v>140</v>
      </c>
      <c r="J42" s="42" t="s">
        <v>259</v>
      </c>
      <c r="K42" s="87"/>
      <c r="L42" s="88">
        <v>8000</v>
      </c>
      <c r="M42" s="87"/>
      <c r="N42" s="87" t="s">
        <v>141</v>
      </c>
    </row>
    <row r="43" spans="1:14" s="109" customFormat="1" ht="93.75" customHeight="1" thickBot="1" x14ac:dyDescent="0.3">
      <c r="A43" s="157" t="s">
        <v>242</v>
      </c>
      <c r="B43" s="111">
        <v>1</v>
      </c>
      <c r="C43" s="111" t="s">
        <v>70</v>
      </c>
      <c r="D43" s="111">
        <v>10</v>
      </c>
      <c r="E43" s="48"/>
      <c r="F43" s="48"/>
      <c r="G43" s="48"/>
      <c r="H43" s="48"/>
      <c r="I43" s="48"/>
      <c r="J43" s="6" t="s">
        <v>215</v>
      </c>
      <c r="K43" s="6"/>
      <c r="L43" s="155"/>
      <c r="M43" s="6"/>
      <c r="N43" s="6" t="s">
        <v>114</v>
      </c>
    </row>
    <row r="44" spans="1:14" s="109" customFormat="1" ht="70.5" customHeight="1" thickBot="1" x14ac:dyDescent="0.3">
      <c r="A44" s="149" t="s">
        <v>243</v>
      </c>
      <c r="B44" s="150">
        <v>1</v>
      </c>
      <c r="C44" s="150" t="s">
        <v>74</v>
      </c>
      <c r="D44" s="150">
        <v>1</v>
      </c>
      <c r="E44" s="151"/>
      <c r="F44" s="151"/>
      <c r="G44" s="151"/>
      <c r="H44" s="151"/>
      <c r="I44" s="151"/>
      <c r="J44" s="138" t="s">
        <v>212</v>
      </c>
      <c r="K44" s="140"/>
      <c r="L44" s="142"/>
      <c r="M44" s="140"/>
      <c r="N44" s="140" t="s">
        <v>108</v>
      </c>
    </row>
    <row r="45" spans="1:14" s="100" customFormat="1" ht="87.75" thickBot="1" x14ac:dyDescent="0.3">
      <c r="A45" s="101" t="s">
        <v>244</v>
      </c>
      <c r="B45" s="111">
        <v>1</v>
      </c>
      <c r="C45" s="111" t="s">
        <v>75</v>
      </c>
      <c r="D45" s="111">
        <v>5</v>
      </c>
      <c r="E45" s="48"/>
      <c r="F45" s="48" t="s">
        <v>136</v>
      </c>
      <c r="G45" s="86" t="s">
        <v>77</v>
      </c>
      <c r="H45" s="86">
        <v>5</v>
      </c>
      <c r="I45" s="48" t="s">
        <v>137</v>
      </c>
      <c r="J45" s="48" t="s">
        <v>217</v>
      </c>
      <c r="K45" s="48"/>
      <c r="L45" s="49">
        <v>20000</v>
      </c>
      <c r="M45" s="48"/>
      <c r="N45" s="48" t="s">
        <v>138</v>
      </c>
    </row>
    <row r="46" spans="1:14" s="100" customFormat="1" ht="22.5" thickBot="1" x14ac:dyDescent="0.3">
      <c r="A46" s="233" t="s">
        <v>208</v>
      </c>
      <c r="B46" s="233"/>
      <c r="C46" s="233"/>
      <c r="D46" s="234"/>
      <c r="E46" s="237" t="s">
        <v>142</v>
      </c>
      <c r="F46" s="238"/>
      <c r="G46" s="238"/>
      <c r="H46" s="238"/>
      <c r="I46" s="238"/>
      <c r="J46" s="238"/>
      <c r="K46" s="238"/>
      <c r="L46" s="238"/>
      <c r="M46" s="238"/>
      <c r="N46" s="238"/>
    </row>
    <row r="47" spans="1:14" s="109" customFormat="1" ht="72.75" customHeight="1" thickBot="1" x14ac:dyDescent="0.3">
      <c r="A47" s="107" t="s">
        <v>30</v>
      </c>
      <c r="B47" s="108">
        <v>1.25</v>
      </c>
      <c r="C47" s="108" t="s">
        <v>76</v>
      </c>
      <c r="D47" s="108">
        <v>2</v>
      </c>
      <c r="E47" s="242" t="s">
        <v>144</v>
      </c>
      <c r="F47" s="242" t="s">
        <v>145</v>
      </c>
      <c r="G47" s="245" t="s">
        <v>71</v>
      </c>
      <c r="H47" s="245">
        <v>80</v>
      </c>
      <c r="I47" s="242" t="s">
        <v>146</v>
      </c>
      <c r="J47" s="245"/>
      <c r="K47" s="245"/>
      <c r="L47" s="251"/>
      <c r="M47" s="245"/>
      <c r="N47" s="245"/>
    </row>
    <row r="48" spans="1:14" s="109" customFormat="1" ht="57.75" customHeight="1" thickBot="1" x14ac:dyDescent="0.3">
      <c r="A48" s="110" t="s">
        <v>31</v>
      </c>
      <c r="B48" s="108">
        <v>1.25</v>
      </c>
      <c r="C48" s="108" t="s">
        <v>76</v>
      </c>
      <c r="D48" s="108">
        <v>5</v>
      </c>
      <c r="E48" s="243"/>
      <c r="F48" s="244"/>
      <c r="G48" s="246"/>
      <c r="H48" s="246"/>
      <c r="I48" s="244"/>
      <c r="J48" s="246"/>
      <c r="K48" s="246"/>
      <c r="L48" s="251"/>
      <c r="M48" s="246"/>
      <c r="N48" s="246"/>
    </row>
    <row r="49" spans="1:14" s="109" customFormat="1" ht="89.25" customHeight="1" thickBot="1" x14ac:dyDescent="0.3">
      <c r="A49" s="228" t="s">
        <v>32</v>
      </c>
      <c r="B49" s="217">
        <v>1.25</v>
      </c>
      <c r="C49" s="217" t="s">
        <v>71</v>
      </c>
      <c r="D49" s="217">
        <v>40</v>
      </c>
      <c r="E49" s="243"/>
      <c r="F49" s="89" t="s">
        <v>147</v>
      </c>
      <c r="G49" s="93" t="s">
        <v>71</v>
      </c>
      <c r="H49" s="93">
        <v>50</v>
      </c>
      <c r="I49" s="94" t="s">
        <v>148</v>
      </c>
      <c r="J49" s="89"/>
      <c r="K49" s="89"/>
      <c r="L49" s="95"/>
      <c r="M49" s="89"/>
      <c r="N49" s="89"/>
    </row>
    <row r="50" spans="1:14" s="109" customFormat="1" ht="97.5" customHeight="1" thickBot="1" x14ac:dyDescent="0.3">
      <c r="A50" s="229"/>
      <c r="B50" s="218"/>
      <c r="C50" s="218"/>
      <c r="D50" s="218"/>
      <c r="E50" s="243"/>
      <c r="F50" s="96" t="s">
        <v>149</v>
      </c>
      <c r="G50" s="97" t="s">
        <v>71</v>
      </c>
      <c r="H50" s="97">
        <v>80</v>
      </c>
      <c r="I50" s="98" t="s">
        <v>150</v>
      </c>
      <c r="J50" s="89"/>
      <c r="K50" s="89"/>
      <c r="L50" s="95"/>
      <c r="M50" s="89"/>
      <c r="N50" s="89"/>
    </row>
    <row r="51" spans="1:14" s="100" customFormat="1" ht="92.25" customHeight="1" thickBot="1" x14ac:dyDescent="0.3">
      <c r="A51" s="112" t="s">
        <v>33</v>
      </c>
      <c r="B51" s="102">
        <v>1.25</v>
      </c>
      <c r="C51" s="102" t="s">
        <v>71</v>
      </c>
      <c r="D51" s="102">
        <v>13</v>
      </c>
      <c r="E51" s="231" t="s">
        <v>151</v>
      </c>
      <c r="F51" s="231" t="s">
        <v>152</v>
      </c>
      <c r="G51" s="235" t="s">
        <v>77</v>
      </c>
      <c r="H51" s="235">
        <v>3</v>
      </c>
      <c r="I51" s="231" t="s">
        <v>153</v>
      </c>
      <c r="J51" s="231" t="s">
        <v>260</v>
      </c>
      <c r="K51" s="235"/>
      <c r="L51" s="254">
        <v>24970</v>
      </c>
      <c r="M51" s="235"/>
      <c r="N51" s="231" t="s">
        <v>131</v>
      </c>
    </row>
    <row r="52" spans="1:14" s="100" customFormat="1" ht="49.5" customHeight="1" thickBot="1" x14ac:dyDescent="0.3">
      <c r="A52" s="103" t="s">
        <v>34</v>
      </c>
      <c r="B52" s="102">
        <v>1.25</v>
      </c>
      <c r="C52" s="102" t="s">
        <v>77</v>
      </c>
      <c r="D52" s="102">
        <v>1</v>
      </c>
      <c r="E52" s="232"/>
      <c r="F52" s="250"/>
      <c r="G52" s="255"/>
      <c r="H52" s="255"/>
      <c r="I52" s="250"/>
      <c r="J52" s="232"/>
      <c r="K52" s="236"/>
      <c r="L52" s="254"/>
      <c r="M52" s="236"/>
      <c r="N52" s="232"/>
    </row>
    <row r="53" spans="1:14" s="100" customFormat="1" ht="131.25" customHeight="1" thickBot="1" x14ac:dyDescent="0.3">
      <c r="A53" s="112" t="s">
        <v>35</v>
      </c>
      <c r="B53" s="121">
        <v>1.25</v>
      </c>
      <c r="C53" s="121" t="s">
        <v>71</v>
      </c>
      <c r="D53" s="121">
        <v>30</v>
      </c>
      <c r="E53" s="232"/>
      <c r="F53" s="43" t="s">
        <v>154</v>
      </c>
      <c r="G53" s="47" t="s">
        <v>72</v>
      </c>
      <c r="H53" s="47">
        <v>5</v>
      </c>
      <c r="I53" s="43" t="s">
        <v>155</v>
      </c>
      <c r="J53" s="232"/>
      <c r="K53" s="236"/>
      <c r="L53" s="254"/>
      <c r="M53" s="236"/>
      <c r="N53" s="232"/>
    </row>
    <row r="54" spans="1:14" s="109" customFormat="1" ht="67.5" customHeight="1" thickBot="1" x14ac:dyDescent="0.3">
      <c r="A54" s="113" t="s">
        <v>36</v>
      </c>
      <c r="B54" s="114">
        <v>1.25</v>
      </c>
      <c r="C54" s="114" t="s">
        <v>71</v>
      </c>
      <c r="D54" s="114">
        <v>12</v>
      </c>
      <c r="E54" s="89"/>
      <c r="F54" s="89"/>
      <c r="G54" s="89"/>
      <c r="H54" s="89"/>
      <c r="I54" s="89"/>
      <c r="J54" s="91"/>
      <c r="K54" s="91"/>
      <c r="L54" s="92"/>
      <c r="M54" s="91"/>
      <c r="N54" s="91"/>
    </row>
    <row r="55" spans="1:14" s="100" customFormat="1" ht="22.5" thickBot="1" x14ac:dyDescent="0.3">
      <c r="A55" s="230" t="s">
        <v>209</v>
      </c>
      <c r="B55" s="230"/>
      <c r="C55" s="230"/>
      <c r="D55" s="230"/>
      <c r="E55" s="247" t="s">
        <v>156</v>
      </c>
      <c r="F55" s="233"/>
      <c r="G55" s="233"/>
      <c r="H55" s="233"/>
      <c r="I55" s="252"/>
      <c r="J55" s="252"/>
      <c r="K55" s="252"/>
      <c r="L55" s="252"/>
      <c r="M55" s="252"/>
      <c r="N55" s="253"/>
    </row>
    <row r="56" spans="1:14" s="100" customFormat="1" ht="91.5" customHeight="1" thickBot="1" x14ac:dyDescent="0.3">
      <c r="A56" s="112" t="s">
        <v>37</v>
      </c>
      <c r="B56" s="121">
        <v>1.25</v>
      </c>
      <c r="C56" s="121" t="s">
        <v>77</v>
      </c>
      <c r="D56" s="121">
        <v>3</v>
      </c>
      <c r="E56" s="231" t="s">
        <v>157</v>
      </c>
      <c r="F56" s="231" t="s">
        <v>158</v>
      </c>
      <c r="G56" s="235" t="s">
        <v>71</v>
      </c>
      <c r="H56" s="235">
        <v>80</v>
      </c>
      <c r="I56" s="231" t="s">
        <v>159</v>
      </c>
      <c r="J56" s="174" t="s">
        <v>251</v>
      </c>
      <c r="K56" s="27"/>
      <c r="L56" s="73">
        <v>49850</v>
      </c>
      <c r="M56" s="27"/>
      <c r="N56" s="174" t="s">
        <v>141</v>
      </c>
    </row>
    <row r="57" spans="1:14" s="109" customFormat="1" ht="131.25" thickBot="1" x14ac:dyDescent="0.3">
      <c r="A57" s="256" t="s">
        <v>38</v>
      </c>
      <c r="B57" s="259">
        <v>1.25</v>
      </c>
      <c r="C57" s="259" t="s">
        <v>76</v>
      </c>
      <c r="D57" s="259">
        <v>5</v>
      </c>
      <c r="E57" s="232"/>
      <c r="F57" s="232"/>
      <c r="G57" s="236"/>
      <c r="H57" s="236"/>
      <c r="I57" s="232"/>
      <c r="J57" s="3" t="s">
        <v>275</v>
      </c>
      <c r="K57" s="184">
        <v>50000</v>
      </c>
      <c r="L57" s="14"/>
      <c r="M57" s="3"/>
      <c r="N57" s="3" t="s">
        <v>267</v>
      </c>
    </row>
    <row r="58" spans="1:14" s="109" customFormat="1" ht="109.5" thickBot="1" x14ac:dyDescent="0.3">
      <c r="A58" s="257"/>
      <c r="B58" s="260"/>
      <c r="C58" s="260"/>
      <c r="D58" s="260"/>
      <c r="E58" s="232"/>
      <c r="F58" s="232"/>
      <c r="G58" s="236"/>
      <c r="H58" s="236"/>
      <c r="I58" s="232"/>
      <c r="J58" s="3" t="s">
        <v>276</v>
      </c>
      <c r="K58" s="185">
        <v>50000</v>
      </c>
      <c r="L58" s="14"/>
      <c r="M58" s="3"/>
      <c r="N58" s="3" t="s">
        <v>268</v>
      </c>
    </row>
    <row r="59" spans="1:14" s="109" customFormat="1" ht="109.5" thickBot="1" x14ac:dyDescent="0.3">
      <c r="A59" s="257"/>
      <c r="B59" s="260"/>
      <c r="C59" s="260"/>
      <c r="D59" s="260"/>
      <c r="E59" s="232"/>
      <c r="F59" s="232"/>
      <c r="G59" s="236"/>
      <c r="H59" s="236"/>
      <c r="I59" s="232"/>
      <c r="J59" s="186" t="s">
        <v>277</v>
      </c>
      <c r="K59" s="184">
        <v>50000</v>
      </c>
      <c r="L59" s="14"/>
      <c r="M59" s="3"/>
      <c r="N59" s="3" t="s">
        <v>269</v>
      </c>
    </row>
    <row r="60" spans="1:14" s="109" customFormat="1" ht="109.5" thickBot="1" x14ac:dyDescent="0.3">
      <c r="A60" s="257"/>
      <c r="B60" s="260"/>
      <c r="C60" s="260"/>
      <c r="D60" s="260"/>
      <c r="E60" s="232"/>
      <c r="F60" s="232"/>
      <c r="G60" s="236"/>
      <c r="H60" s="236"/>
      <c r="I60" s="232"/>
      <c r="J60" s="3" t="s">
        <v>278</v>
      </c>
      <c r="K60" s="185">
        <v>50000</v>
      </c>
      <c r="L60" s="14"/>
      <c r="M60" s="3"/>
      <c r="N60" s="3" t="s">
        <v>160</v>
      </c>
    </row>
    <row r="61" spans="1:14" s="109" customFormat="1" ht="131.25" thickBot="1" x14ac:dyDescent="0.3">
      <c r="A61" s="257"/>
      <c r="B61" s="260"/>
      <c r="C61" s="260"/>
      <c r="D61" s="260"/>
      <c r="E61" s="232"/>
      <c r="F61" s="232"/>
      <c r="G61" s="236"/>
      <c r="H61" s="236"/>
      <c r="I61" s="232"/>
      <c r="J61" s="3" t="s">
        <v>279</v>
      </c>
      <c r="K61" s="185">
        <v>50000</v>
      </c>
      <c r="L61" s="14"/>
      <c r="M61" s="3"/>
      <c r="N61" s="3" t="s">
        <v>138</v>
      </c>
    </row>
    <row r="62" spans="1:14" s="109" customFormat="1" ht="87.75" thickBot="1" x14ac:dyDescent="0.3">
      <c r="A62" s="257"/>
      <c r="B62" s="260"/>
      <c r="C62" s="260"/>
      <c r="D62" s="260"/>
      <c r="E62" s="232"/>
      <c r="F62" s="232"/>
      <c r="G62" s="236"/>
      <c r="H62" s="236"/>
      <c r="I62" s="232"/>
      <c r="J62" s="3" t="s">
        <v>280</v>
      </c>
      <c r="K62" s="185">
        <v>50000</v>
      </c>
      <c r="L62" s="14"/>
      <c r="M62" s="3"/>
      <c r="N62" s="3" t="s">
        <v>270</v>
      </c>
    </row>
    <row r="63" spans="1:14" s="109" customFormat="1" ht="66" thickBot="1" x14ac:dyDescent="0.3">
      <c r="A63" s="257"/>
      <c r="B63" s="260"/>
      <c r="C63" s="260"/>
      <c r="D63" s="260"/>
      <c r="E63" s="232"/>
      <c r="F63" s="232"/>
      <c r="G63" s="236"/>
      <c r="H63" s="236"/>
      <c r="I63" s="232"/>
      <c r="J63" s="3" t="s">
        <v>281</v>
      </c>
      <c r="K63" s="185">
        <v>50000</v>
      </c>
      <c r="L63" s="14"/>
      <c r="M63" s="3"/>
      <c r="N63" s="3" t="s">
        <v>271</v>
      </c>
    </row>
    <row r="64" spans="1:14" s="109" customFormat="1" ht="66" thickBot="1" x14ac:dyDescent="0.3">
      <c r="A64" s="257"/>
      <c r="B64" s="260"/>
      <c r="C64" s="260"/>
      <c r="D64" s="260"/>
      <c r="E64" s="232"/>
      <c r="F64" s="232"/>
      <c r="G64" s="236"/>
      <c r="H64" s="236"/>
      <c r="I64" s="232"/>
      <c r="J64" s="3" t="s">
        <v>282</v>
      </c>
      <c r="K64" s="185">
        <v>50000</v>
      </c>
      <c r="L64" s="14"/>
      <c r="M64" s="3"/>
      <c r="N64" s="3" t="s">
        <v>272</v>
      </c>
    </row>
    <row r="65" spans="1:14" s="109" customFormat="1" ht="131.25" thickBot="1" x14ac:dyDescent="0.3">
      <c r="A65" s="258"/>
      <c r="B65" s="261"/>
      <c r="C65" s="261"/>
      <c r="D65" s="261"/>
      <c r="E65" s="250"/>
      <c r="F65" s="250"/>
      <c r="G65" s="255"/>
      <c r="H65" s="255"/>
      <c r="I65" s="250"/>
      <c r="J65" s="3" t="s">
        <v>283</v>
      </c>
      <c r="K65" s="185">
        <v>50000</v>
      </c>
      <c r="L65" s="14"/>
      <c r="M65" s="3"/>
      <c r="N65" s="3" t="s">
        <v>273</v>
      </c>
    </row>
    <row r="66" spans="1:14" s="109" customFormat="1" ht="71.25" customHeight="1" thickBot="1" x14ac:dyDescent="0.3">
      <c r="A66" s="183" t="s">
        <v>39</v>
      </c>
      <c r="B66" s="150">
        <v>1.25</v>
      </c>
      <c r="C66" s="150" t="s">
        <v>78</v>
      </c>
      <c r="D66" s="150">
        <v>3</v>
      </c>
      <c r="E66" s="48"/>
      <c r="F66" s="48"/>
      <c r="G66" s="48"/>
      <c r="H66" s="48"/>
      <c r="I66" s="48"/>
      <c r="J66" s="187" t="s">
        <v>284</v>
      </c>
      <c r="K66" s="188">
        <v>50000</v>
      </c>
      <c r="L66" s="189"/>
      <c r="M66" s="187"/>
      <c r="N66" s="187" t="s">
        <v>274</v>
      </c>
    </row>
    <row r="67" spans="1:14" s="100" customFormat="1" ht="93" customHeight="1" thickBot="1" x14ac:dyDescent="0.3">
      <c r="A67" s="112" t="s">
        <v>40</v>
      </c>
      <c r="B67" s="102">
        <v>1.25</v>
      </c>
      <c r="C67" s="102" t="s">
        <v>79</v>
      </c>
      <c r="D67" s="102">
        <v>4</v>
      </c>
      <c r="E67" s="8"/>
      <c r="F67" s="8"/>
      <c r="G67" s="8"/>
      <c r="H67" s="8"/>
      <c r="I67" s="8"/>
      <c r="J67" s="8" t="s">
        <v>252</v>
      </c>
      <c r="K67" s="8"/>
      <c r="L67" s="136" t="s">
        <v>132</v>
      </c>
      <c r="M67" s="8"/>
      <c r="N67" s="8" t="s">
        <v>160</v>
      </c>
    </row>
    <row r="68" spans="1:14" s="109" customFormat="1" ht="92.25" customHeight="1" thickBot="1" x14ac:dyDescent="0.3">
      <c r="A68" s="125" t="s">
        <v>80</v>
      </c>
      <c r="B68" s="114">
        <v>1.25</v>
      </c>
      <c r="C68" s="114" t="s">
        <v>76</v>
      </c>
      <c r="D68" s="137">
        <v>0.6</v>
      </c>
      <c r="E68" s="89"/>
      <c r="F68" s="89" t="s">
        <v>285</v>
      </c>
      <c r="G68" s="190" t="s">
        <v>74</v>
      </c>
      <c r="H68" s="190">
        <v>5</v>
      </c>
      <c r="I68" s="89"/>
      <c r="J68" s="89"/>
      <c r="K68" s="89"/>
      <c r="L68" s="90"/>
      <c r="M68" s="89"/>
      <c r="N68" s="89"/>
    </row>
    <row r="69" spans="1:14" s="100" customFormat="1" ht="22.5" thickBot="1" x14ac:dyDescent="0.3">
      <c r="A69" s="225" t="s">
        <v>210</v>
      </c>
      <c r="B69" s="225"/>
      <c r="C69" s="225"/>
      <c r="D69" s="226"/>
      <c r="E69" s="247" t="s">
        <v>169</v>
      </c>
      <c r="F69" s="248"/>
      <c r="G69" s="248"/>
      <c r="H69" s="248"/>
      <c r="I69" s="248"/>
      <c r="J69" s="248"/>
      <c r="K69" s="248"/>
      <c r="L69" s="248"/>
      <c r="M69" s="248"/>
      <c r="N69" s="249"/>
    </row>
    <row r="70" spans="1:14" s="100" customFormat="1" ht="131.25" thickBot="1" x14ac:dyDescent="0.3">
      <c r="A70" s="222" t="s">
        <v>45</v>
      </c>
      <c r="B70" s="219">
        <v>1.25</v>
      </c>
      <c r="C70" s="219" t="s">
        <v>75</v>
      </c>
      <c r="D70" s="219">
        <v>1</v>
      </c>
      <c r="E70" s="231" t="s">
        <v>161</v>
      </c>
      <c r="F70" s="42" t="s">
        <v>162</v>
      </c>
      <c r="G70" s="27" t="s">
        <v>71</v>
      </c>
      <c r="H70" s="27">
        <v>80</v>
      </c>
      <c r="I70" s="42" t="s">
        <v>163</v>
      </c>
      <c r="J70" s="42"/>
      <c r="K70" s="42"/>
      <c r="L70" s="13"/>
      <c r="M70" s="42"/>
      <c r="N70" s="42"/>
    </row>
    <row r="71" spans="1:14" s="100" customFormat="1" ht="87.75" thickBot="1" x14ac:dyDescent="0.3">
      <c r="A71" s="223"/>
      <c r="B71" s="220"/>
      <c r="C71" s="220"/>
      <c r="D71" s="220"/>
      <c r="E71" s="232"/>
      <c r="F71" s="42" t="s">
        <v>164</v>
      </c>
      <c r="G71" s="27" t="s">
        <v>71</v>
      </c>
      <c r="H71" s="27">
        <v>80</v>
      </c>
      <c r="I71" s="42" t="s">
        <v>165</v>
      </c>
      <c r="J71" s="83" t="s">
        <v>261</v>
      </c>
      <c r="K71" s="84"/>
      <c r="L71" s="84" t="s">
        <v>166</v>
      </c>
      <c r="M71" s="84"/>
      <c r="N71" s="83" t="s">
        <v>114</v>
      </c>
    </row>
    <row r="72" spans="1:14" s="100" customFormat="1" ht="66" thickBot="1" x14ac:dyDescent="0.3">
      <c r="A72" s="224"/>
      <c r="B72" s="227"/>
      <c r="C72" s="227"/>
      <c r="D72" s="227"/>
      <c r="E72" s="250"/>
      <c r="F72" s="42" t="s">
        <v>167</v>
      </c>
      <c r="G72" s="84" t="s">
        <v>96</v>
      </c>
      <c r="H72" s="84">
        <v>1</v>
      </c>
      <c r="I72" s="83" t="s">
        <v>168</v>
      </c>
      <c r="J72" s="83" t="s">
        <v>262</v>
      </c>
      <c r="K72" s="84"/>
      <c r="L72" s="84"/>
      <c r="M72" s="84"/>
      <c r="N72" s="83" t="s">
        <v>128</v>
      </c>
    </row>
    <row r="73" spans="1:14" s="100" customFormat="1" ht="22.5" thickBot="1" x14ac:dyDescent="0.3">
      <c r="A73" s="225" t="s">
        <v>211</v>
      </c>
      <c r="B73" s="225"/>
      <c r="C73" s="225"/>
      <c r="D73" s="226"/>
      <c r="E73" s="247" t="s">
        <v>170</v>
      </c>
      <c r="F73" s="233"/>
      <c r="G73" s="233"/>
      <c r="H73" s="233"/>
      <c r="I73" s="233"/>
      <c r="J73" s="233"/>
      <c r="K73" s="233"/>
      <c r="L73" s="233"/>
      <c r="M73" s="233"/>
      <c r="N73" s="234"/>
    </row>
    <row r="74" spans="1:14" s="100" customFormat="1" ht="109.5" thickBot="1" x14ac:dyDescent="0.3">
      <c r="A74" s="222" t="s">
        <v>295</v>
      </c>
      <c r="B74" s="219">
        <v>1.25</v>
      </c>
      <c r="C74" s="219" t="s">
        <v>67</v>
      </c>
      <c r="D74" s="219">
        <v>4.05</v>
      </c>
      <c r="E74" s="231" t="s">
        <v>171</v>
      </c>
      <c r="F74" s="83" t="s">
        <v>172</v>
      </c>
      <c r="G74" s="84" t="s">
        <v>71</v>
      </c>
      <c r="H74" s="84">
        <v>80</v>
      </c>
      <c r="I74" s="83" t="s">
        <v>173</v>
      </c>
      <c r="J74" s="83" t="s">
        <v>263</v>
      </c>
      <c r="K74" s="83"/>
      <c r="L74" s="84" t="s">
        <v>174</v>
      </c>
      <c r="M74" s="83"/>
      <c r="N74" s="83" t="s">
        <v>175</v>
      </c>
    </row>
    <row r="75" spans="1:14" s="100" customFormat="1" ht="109.5" thickBot="1" x14ac:dyDescent="0.3">
      <c r="A75" s="223"/>
      <c r="B75" s="220"/>
      <c r="C75" s="220"/>
      <c r="D75" s="220"/>
      <c r="E75" s="232"/>
      <c r="F75" s="42" t="s">
        <v>176</v>
      </c>
      <c r="G75" s="84" t="s">
        <v>72</v>
      </c>
      <c r="H75" s="84">
        <v>4</v>
      </c>
      <c r="I75" s="83" t="s">
        <v>177</v>
      </c>
      <c r="J75" s="42"/>
      <c r="K75" s="42"/>
      <c r="L75" s="13"/>
      <c r="M75" s="42"/>
      <c r="N75" s="42"/>
    </row>
    <row r="76" spans="1:14" s="100" customFormat="1" ht="87.75" thickBot="1" x14ac:dyDescent="0.3">
      <c r="A76" s="223"/>
      <c r="B76" s="220"/>
      <c r="C76" s="220"/>
      <c r="D76" s="220"/>
      <c r="E76" s="232"/>
      <c r="F76" s="8" t="s">
        <v>178</v>
      </c>
      <c r="G76" s="4" t="s">
        <v>72</v>
      </c>
      <c r="H76" s="4">
        <v>3.51</v>
      </c>
      <c r="I76" s="3" t="s">
        <v>179</v>
      </c>
      <c r="J76" s="42"/>
      <c r="K76" s="42"/>
      <c r="L76" s="13"/>
      <c r="M76" s="42"/>
      <c r="N76" s="42"/>
    </row>
    <row r="77" spans="1:14" s="100" customFormat="1" ht="66" thickBot="1" x14ac:dyDescent="0.3">
      <c r="A77" s="223"/>
      <c r="B77" s="220"/>
      <c r="C77" s="220"/>
      <c r="D77" s="220"/>
      <c r="E77" s="232"/>
      <c r="F77" s="42" t="s">
        <v>180</v>
      </c>
      <c r="G77" s="84" t="s">
        <v>72</v>
      </c>
      <c r="H77" s="84">
        <v>3.51</v>
      </c>
      <c r="I77" s="83" t="s">
        <v>181</v>
      </c>
      <c r="J77" s="42"/>
      <c r="K77" s="42"/>
      <c r="L77" s="13"/>
      <c r="M77" s="42"/>
      <c r="N77" s="42"/>
    </row>
    <row r="78" spans="1:14" s="100" customFormat="1" ht="87.75" thickBot="1" x14ac:dyDescent="0.3">
      <c r="A78" s="224"/>
      <c r="B78" s="227"/>
      <c r="C78" s="227"/>
      <c r="D78" s="227"/>
      <c r="E78" s="42" t="s">
        <v>185</v>
      </c>
      <c r="F78" s="42" t="s">
        <v>189</v>
      </c>
      <c r="G78" s="84" t="s">
        <v>83</v>
      </c>
      <c r="H78" s="84">
        <v>1</v>
      </c>
      <c r="I78" s="83" t="s">
        <v>190</v>
      </c>
      <c r="J78" s="115"/>
      <c r="K78" s="115"/>
      <c r="L78" s="115"/>
      <c r="M78" s="115"/>
      <c r="N78" s="115"/>
    </row>
    <row r="79" spans="1:14" s="100" customFormat="1" ht="92.25" customHeight="1" thickBot="1" x14ac:dyDescent="0.3">
      <c r="A79" s="103" t="s">
        <v>42</v>
      </c>
      <c r="B79" s="102">
        <v>1.25</v>
      </c>
      <c r="C79" s="102" t="s">
        <v>71</v>
      </c>
      <c r="D79" s="102">
        <v>22.67</v>
      </c>
      <c r="E79" s="42"/>
      <c r="F79" s="42" t="s">
        <v>182</v>
      </c>
      <c r="G79" s="84" t="s">
        <v>70</v>
      </c>
      <c r="H79" s="84">
        <v>2</v>
      </c>
      <c r="I79" s="83" t="s">
        <v>183</v>
      </c>
      <c r="J79" s="83" t="s">
        <v>264</v>
      </c>
      <c r="K79" s="83"/>
      <c r="L79" s="84" t="s">
        <v>184</v>
      </c>
      <c r="M79" s="83"/>
      <c r="N79" s="83" t="s">
        <v>108</v>
      </c>
    </row>
    <row r="80" spans="1:14" s="100" customFormat="1" ht="88.5" customHeight="1" thickBot="1" x14ac:dyDescent="0.3">
      <c r="A80" s="103" t="s">
        <v>43</v>
      </c>
      <c r="B80" s="102">
        <v>1.25</v>
      </c>
      <c r="C80" s="102" t="s">
        <v>71</v>
      </c>
      <c r="D80" s="102">
        <v>70</v>
      </c>
      <c r="E80" s="42"/>
      <c r="F80" s="42" t="s">
        <v>186</v>
      </c>
      <c r="G80" s="84" t="s">
        <v>67</v>
      </c>
      <c r="H80" s="84">
        <v>3</v>
      </c>
      <c r="I80" s="83" t="s">
        <v>187</v>
      </c>
      <c r="J80" s="83" t="s">
        <v>265</v>
      </c>
      <c r="K80" s="83"/>
      <c r="L80" s="84" t="s">
        <v>184</v>
      </c>
      <c r="M80" s="83"/>
      <c r="N80" s="83" t="s">
        <v>188</v>
      </c>
    </row>
    <row r="81" spans="1:14" s="100" customFormat="1" ht="66" thickBot="1" x14ac:dyDescent="0.3">
      <c r="A81" s="124" t="s">
        <v>44</v>
      </c>
      <c r="B81" s="116"/>
      <c r="C81" s="116"/>
      <c r="D81" s="116"/>
      <c r="E81" s="51"/>
      <c r="F81" s="52"/>
      <c r="G81" s="71"/>
      <c r="H81" s="71"/>
      <c r="I81" s="52"/>
      <c r="J81" s="65"/>
      <c r="K81" s="65"/>
      <c r="L81" s="66"/>
      <c r="M81" s="65"/>
      <c r="N81" s="65"/>
    </row>
    <row r="82" spans="1:14" s="100" customFormat="1" ht="22.5" thickBot="1" x14ac:dyDescent="0.55000000000000004">
      <c r="A82" s="56" t="s">
        <v>11</v>
      </c>
      <c r="B82" s="99">
        <f>SUM(B9:B81)</f>
        <v>30</v>
      </c>
      <c r="C82" s="46"/>
      <c r="D82" s="46"/>
      <c r="E82" s="199" t="s">
        <v>11</v>
      </c>
      <c r="F82" s="200"/>
      <c r="G82" s="200"/>
      <c r="H82" s="200"/>
      <c r="I82" s="200"/>
      <c r="J82" s="201"/>
      <c r="K82" s="28">
        <f>SUM(K9:K81)</f>
        <v>500000</v>
      </c>
      <c r="L82" s="28">
        <f>SUM(L9:L81)</f>
        <v>599820</v>
      </c>
      <c r="M82" s="28">
        <f>SUM(M9:M81)</f>
        <v>0</v>
      </c>
      <c r="N82" s="3"/>
    </row>
    <row r="85" spans="1:14" ht="24" x14ac:dyDescent="0.55000000000000004">
      <c r="E85" s="18"/>
      <c r="F85" s="21"/>
      <c r="G85" s="21"/>
      <c r="H85" s="21"/>
      <c r="I85" s="21"/>
      <c r="J85" s="21"/>
    </row>
    <row r="86" spans="1:14" ht="24" x14ac:dyDescent="0.55000000000000004">
      <c r="E86" s="19"/>
      <c r="F86" s="202"/>
      <c r="G86" s="202"/>
      <c r="H86" s="202"/>
      <c r="I86" s="23"/>
      <c r="J86" s="22"/>
    </row>
    <row r="87" spans="1:14" ht="24" x14ac:dyDescent="0.55000000000000004">
      <c r="E87" s="21"/>
      <c r="F87" s="202"/>
      <c r="G87" s="202"/>
      <c r="H87" s="202"/>
      <c r="I87" s="21"/>
      <c r="J87" s="22"/>
      <c r="L87" s="20"/>
    </row>
    <row r="88" spans="1:14" ht="24" x14ac:dyDescent="0.55000000000000004">
      <c r="E88" s="21"/>
      <c r="F88" s="21"/>
      <c r="G88" s="21"/>
      <c r="H88" s="21"/>
      <c r="I88" s="25"/>
      <c r="J88" s="24"/>
    </row>
  </sheetData>
  <mergeCells count="84">
    <mergeCell ref="G56:G65"/>
    <mergeCell ref="H56:H65"/>
    <mergeCell ref="I56:I65"/>
    <mergeCell ref="A57:A65"/>
    <mergeCell ref="B57:B65"/>
    <mergeCell ref="C57:C65"/>
    <mergeCell ref="D57:D65"/>
    <mergeCell ref="E56:E65"/>
    <mergeCell ref="E73:N73"/>
    <mergeCell ref="E74:E77"/>
    <mergeCell ref="E69:N69"/>
    <mergeCell ref="E70:E72"/>
    <mergeCell ref="L47:L48"/>
    <mergeCell ref="E55:N55"/>
    <mergeCell ref="J51:J53"/>
    <mergeCell ref="K51:K53"/>
    <mergeCell ref="L51:L53"/>
    <mergeCell ref="M51:M53"/>
    <mergeCell ref="N51:N53"/>
    <mergeCell ref="F51:F52"/>
    <mergeCell ref="G51:G52"/>
    <mergeCell ref="H51:H52"/>
    <mergeCell ref="I51:I52"/>
    <mergeCell ref="F56:F65"/>
    <mergeCell ref="E8:N8"/>
    <mergeCell ref="E51:E53"/>
    <mergeCell ref="E47:E50"/>
    <mergeCell ref="F47:F48"/>
    <mergeCell ref="G47:G48"/>
    <mergeCell ref="H47:H48"/>
    <mergeCell ref="I47:I48"/>
    <mergeCell ref="J47:J48"/>
    <mergeCell ref="K47:K48"/>
    <mergeCell ref="M47:M48"/>
    <mergeCell ref="N47:N48"/>
    <mergeCell ref="F20:F25"/>
    <mergeCell ref="G20:G25"/>
    <mergeCell ref="H20:H25"/>
    <mergeCell ref="I20:I25"/>
    <mergeCell ref="A55:D55"/>
    <mergeCell ref="E16:E18"/>
    <mergeCell ref="A46:D46"/>
    <mergeCell ref="I31:I41"/>
    <mergeCell ref="H31:H41"/>
    <mergeCell ref="G31:G41"/>
    <mergeCell ref="F31:F41"/>
    <mergeCell ref="E20:E42"/>
    <mergeCell ref="E46:N46"/>
    <mergeCell ref="E82:J82"/>
    <mergeCell ref="F87:H87"/>
    <mergeCell ref="A20:A42"/>
    <mergeCell ref="F86:H86"/>
    <mergeCell ref="A70:A72"/>
    <mergeCell ref="A74:A78"/>
    <mergeCell ref="D20:D42"/>
    <mergeCell ref="A73:D73"/>
    <mergeCell ref="B74:B78"/>
    <mergeCell ref="C74:C78"/>
    <mergeCell ref="D74:D78"/>
    <mergeCell ref="A69:D69"/>
    <mergeCell ref="B70:B72"/>
    <mergeCell ref="C70:C72"/>
    <mergeCell ref="D70:D72"/>
    <mergeCell ref="A49:A50"/>
    <mergeCell ref="E5:N5"/>
    <mergeCell ref="G6:G7"/>
    <mergeCell ref="H6:H7"/>
    <mergeCell ref="I6:I7"/>
    <mergeCell ref="A5:D5"/>
    <mergeCell ref="J6:J7"/>
    <mergeCell ref="K6:M6"/>
    <mergeCell ref="N6:N7"/>
    <mergeCell ref="A6:A7"/>
    <mergeCell ref="E6:E7"/>
    <mergeCell ref="F6:F7"/>
    <mergeCell ref="B6:B7"/>
    <mergeCell ref="C6:C7"/>
    <mergeCell ref="D6:D7"/>
    <mergeCell ref="A8:D8"/>
    <mergeCell ref="B49:B50"/>
    <mergeCell ref="C49:C50"/>
    <mergeCell ref="D49:D50"/>
    <mergeCell ref="B20:B42"/>
    <mergeCell ref="C20:C42"/>
  </mergeCells>
  <pageMargins left="0.7" right="0.7" top="0.75" bottom="0.75" header="0.3" footer="0.3"/>
  <pageSetup paperSize="9" scale="73"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1877-1DE4-4255-9969-42ECD033F1C3}">
  <dimension ref="A1:O28"/>
  <sheetViews>
    <sheetView view="pageBreakPreview" topLeftCell="A19" zoomScale="90" zoomScaleNormal="90" zoomScaleSheetLayoutView="90" workbookViewId="0">
      <selection activeCell="A21" sqref="A21"/>
    </sheetView>
  </sheetViews>
  <sheetFormatPr defaultRowHeight="14.25" x14ac:dyDescent="0.2"/>
  <cols>
    <col min="1" max="1" width="19.25" customWidth="1"/>
    <col min="2" max="2" width="6.875" customWidth="1"/>
    <col min="3" max="3" width="7.125" customWidth="1"/>
    <col min="4" max="4" width="9" customWidth="1"/>
    <col min="5" max="5" width="15.5" customWidth="1"/>
    <col min="6" max="6" width="14.625" customWidth="1"/>
    <col min="7" max="7" width="8" customWidth="1"/>
    <col min="9" max="9" width="14.625" customWidth="1"/>
    <col min="10" max="10" width="14.375" customWidth="1"/>
    <col min="11" max="11" width="7.375" customWidth="1"/>
    <col min="12" max="13" width="7.625" customWidth="1"/>
    <col min="14" max="14" width="10.875" customWidth="1"/>
  </cols>
  <sheetData>
    <row r="1" spans="1:14" ht="27.75" x14ac:dyDescent="0.65">
      <c r="A1" s="36" t="s">
        <v>81</v>
      </c>
      <c r="B1" s="36"/>
      <c r="C1" s="36"/>
      <c r="D1" s="36"/>
      <c r="E1" s="37"/>
      <c r="F1" s="21"/>
      <c r="G1" s="21"/>
      <c r="H1" s="21"/>
      <c r="I1" s="21"/>
      <c r="J1" s="21"/>
    </row>
    <row r="2" spans="1:14" ht="27.75" x14ac:dyDescent="0.65">
      <c r="A2" s="36" t="s">
        <v>46</v>
      </c>
      <c r="B2" s="36"/>
      <c r="C2" s="36"/>
      <c r="D2" s="36"/>
      <c r="E2" s="37"/>
      <c r="F2" s="21"/>
      <c r="G2" s="21"/>
      <c r="H2" s="21"/>
      <c r="I2" s="21"/>
      <c r="J2" s="21"/>
    </row>
    <row r="3" spans="1:14" ht="27.75" x14ac:dyDescent="0.65">
      <c r="A3" s="36" t="s">
        <v>20</v>
      </c>
      <c r="B3" s="36"/>
      <c r="C3" s="36"/>
      <c r="D3" s="36"/>
      <c r="E3" s="37"/>
      <c r="F3" s="21"/>
      <c r="G3" s="21"/>
      <c r="H3" s="21"/>
      <c r="I3" s="21"/>
      <c r="J3" s="21"/>
    </row>
    <row r="4" spans="1:14" ht="24.75" thickBot="1" x14ac:dyDescent="0.6">
      <c r="E4" s="17"/>
      <c r="F4" s="21"/>
      <c r="G4" s="21"/>
      <c r="H4" s="21"/>
      <c r="I4" s="21"/>
      <c r="J4" s="21"/>
    </row>
    <row r="5" spans="1:14" ht="36.75" customHeight="1" thickBot="1" x14ac:dyDescent="0.25">
      <c r="A5" s="213" t="s">
        <v>198</v>
      </c>
      <c r="B5" s="213"/>
      <c r="C5" s="213"/>
      <c r="D5" s="214"/>
      <c r="E5" s="208" t="s">
        <v>19</v>
      </c>
      <c r="F5" s="208"/>
      <c r="G5" s="208"/>
      <c r="H5" s="208"/>
      <c r="I5" s="208"/>
      <c r="J5" s="208"/>
      <c r="K5" s="208"/>
      <c r="L5" s="208"/>
      <c r="M5" s="208"/>
      <c r="N5" s="208"/>
    </row>
    <row r="6" spans="1:14" ht="22.5" thickBot="1" x14ac:dyDescent="0.25">
      <c r="A6" s="207" t="s">
        <v>1</v>
      </c>
      <c r="B6" s="203" t="s">
        <v>66</v>
      </c>
      <c r="C6" s="203" t="s">
        <v>2</v>
      </c>
      <c r="D6" s="205" t="s">
        <v>82</v>
      </c>
      <c r="E6" s="205" t="s">
        <v>0</v>
      </c>
      <c r="F6" s="205" t="s">
        <v>1</v>
      </c>
      <c r="G6" s="205" t="s">
        <v>2</v>
      </c>
      <c r="H6" s="205" t="s">
        <v>3</v>
      </c>
      <c r="I6" s="205" t="s">
        <v>4</v>
      </c>
      <c r="J6" s="205" t="s">
        <v>5</v>
      </c>
      <c r="K6" s="209" t="s">
        <v>6</v>
      </c>
      <c r="L6" s="210"/>
      <c r="M6" s="211"/>
      <c r="N6" s="205" t="s">
        <v>7</v>
      </c>
    </row>
    <row r="7" spans="1:14" ht="22.5" thickBot="1" x14ac:dyDescent="0.25">
      <c r="A7" s="207"/>
      <c r="B7" s="221"/>
      <c r="C7" s="221"/>
      <c r="D7" s="212"/>
      <c r="E7" s="212"/>
      <c r="F7" s="212"/>
      <c r="G7" s="212"/>
      <c r="H7" s="212"/>
      <c r="I7" s="212"/>
      <c r="J7" s="212"/>
      <c r="K7" s="1" t="s">
        <v>8</v>
      </c>
      <c r="L7" s="1" t="s">
        <v>9</v>
      </c>
      <c r="M7" s="1" t="s">
        <v>10</v>
      </c>
      <c r="N7" s="212"/>
    </row>
    <row r="8" spans="1:14" ht="22.5" thickBot="1" x14ac:dyDescent="0.25">
      <c r="A8" s="270"/>
      <c r="B8" s="270"/>
      <c r="C8" s="270"/>
      <c r="D8" s="271"/>
      <c r="E8" s="239" t="s">
        <v>191</v>
      </c>
      <c r="F8" s="240"/>
      <c r="G8" s="240"/>
      <c r="H8" s="240"/>
      <c r="I8" s="240"/>
      <c r="J8" s="240"/>
      <c r="K8" s="240"/>
      <c r="L8" s="240"/>
      <c r="M8" s="240"/>
      <c r="N8" s="241"/>
    </row>
    <row r="9" spans="1:14" ht="70.5" customHeight="1" x14ac:dyDescent="0.2">
      <c r="A9" s="264" t="s">
        <v>47</v>
      </c>
      <c r="B9" s="262"/>
      <c r="C9" s="262" t="s">
        <v>67</v>
      </c>
      <c r="D9" s="262"/>
      <c r="E9" s="262"/>
      <c r="F9" s="266"/>
      <c r="G9" s="266"/>
      <c r="H9" s="266"/>
      <c r="I9" s="266"/>
      <c r="J9" s="266"/>
      <c r="K9" s="266"/>
      <c r="L9" s="268"/>
      <c r="M9" s="266"/>
      <c r="N9" s="266"/>
    </row>
    <row r="10" spans="1:14" ht="75.75" customHeight="1" thickBot="1" x14ac:dyDescent="0.25">
      <c r="A10" s="265"/>
      <c r="B10" s="263"/>
      <c r="C10" s="263"/>
      <c r="D10" s="263"/>
      <c r="E10" s="263"/>
      <c r="F10" s="267"/>
      <c r="G10" s="267"/>
      <c r="H10" s="267"/>
      <c r="I10" s="267"/>
      <c r="J10" s="267"/>
      <c r="K10" s="267"/>
      <c r="L10" s="269"/>
      <c r="M10" s="267"/>
      <c r="N10" s="267"/>
    </row>
    <row r="11" spans="1:14" ht="71.25" customHeight="1" thickBot="1" x14ac:dyDescent="0.25">
      <c r="A11" s="39" t="s">
        <v>48</v>
      </c>
      <c r="B11" s="68"/>
      <c r="C11" s="60" t="s">
        <v>70</v>
      </c>
      <c r="D11" s="68"/>
      <c r="E11" s="51"/>
      <c r="F11" s="51"/>
      <c r="G11" s="67"/>
      <c r="H11" s="67"/>
      <c r="I11" s="51"/>
      <c r="J11" s="51"/>
      <c r="K11" s="51"/>
      <c r="L11" s="54"/>
      <c r="M11" s="51"/>
      <c r="N11" s="51"/>
    </row>
    <row r="12" spans="1:14" ht="153.75" customHeight="1" thickBot="1" x14ac:dyDescent="0.25">
      <c r="A12" s="39" t="s">
        <v>296</v>
      </c>
      <c r="B12" s="58">
        <v>1</v>
      </c>
      <c r="C12" s="58" t="s">
        <v>83</v>
      </c>
      <c r="D12" s="58">
        <v>1</v>
      </c>
      <c r="E12" s="42" t="s">
        <v>192</v>
      </c>
      <c r="F12" s="83" t="s">
        <v>193</v>
      </c>
      <c r="G12" s="84" t="s">
        <v>83</v>
      </c>
      <c r="H12" s="84">
        <v>1</v>
      </c>
      <c r="I12" s="83" t="s">
        <v>194</v>
      </c>
      <c r="J12" s="34"/>
      <c r="K12" s="34"/>
      <c r="L12" s="72"/>
      <c r="M12" s="34"/>
      <c r="N12" s="34"/>
    </row>
    <row r="13" spans="1:14" ht="72.75" thickBot="1" x14ac:dyDescent="0.25">
      <c r="A13" s="39" t="s">
        <v>195</v>
      </c>
      <c r="B13" s="74"/>
      <c r="C13" s="163" t="s">
        <v>70</v>
      </c>
      <c r="D13" s="74"/>
      <c r="E13" s="55"/>
      <c r="F13" s="65"/>
      <c r="G13" s="75"/>
      <c r="H13" s="75"/>
      <c r="I13" s="65"/>
      <c r="J13" s="65"/>
      <c r="K13" s="65"/>
      <c r="L13" s="66"/>
      <c r="M13" s="65"/>
      <c r="N13" s="65"/>
    </row>
    <row r="14" spans="1:14" ht="75" customHeight="1" thickBot="1" x14ac:dyDescent="0.25">
      <c r="A14" s="40" t="s">
        <v>50</v>
      </c>
      <c r="B14" s="74"/>
      <c r="C14" s="163" t="s">
        <v>70</v>
      </c>
      <c r="D14" s="74"/>
      <c r="E14" s="55"/>
      <c r="F14" s="76"/>
      <c r="G14" s="164"/>
      <c r="H14" s="164"/>
      <c r="I14" s="76"/>
      <c r="J14" s="76"/>
      <c r="K14" s="76"/>
      <c r="L14" s="77"/>
      <c r="M14" s="76"/>
      <c r="N14" s="76"/>
    </row>
    <row r="15" spans="1:14" s="165" customFormat="1" ht="101.25" customHeight="1" thickBot="1" x14ac:dyDescent="0.25">
      <c r="A15" s="44" t="s">
        <v>245</v>
      </c>
      <c r="B15" s="68"/>
      <c r="C15" s="60" t="s">
        <v>70</v>
      </c>
      <c r="D15" s="68"/>
      <c r="E15" s="51"/>
      <c r="F15" s="51"/>
      <c r="G15" s="51"/>
      <c r="H15" s="51"/>
      <c r="I15" s="51"/>
      <c r="J15" s="51"/>
      <c r="K15" s="51"/>
      <c r="L15" s="54"/>
      <c r="M15" s="51"/>
      <c r="N15" s="51"/>
    </row>
    <row r="16" spans="1:14" s="165" customFormat="1" ht="96.75" customHeight="1" thickBot="1" x14ac:dyDescent="0.25">
      <c r="A16" s="44" t="s">
        <v>246</v>
      </c>
      <c r="B16" s="68"/>
      <c r="C16" s="60" t="s">
        <v>70</v>
      </c>
      <c r="D16" s="68"/>
      <c r="E16" s="51"/>
      <c r="F16" s="51"/>
      <c r="G16" s="51"/>
      <c r="H16" s="51"/>
      <c r="I16" s="51"/>
      <c r="J16" s="51"/>
      <c r="K16" s="51"/>
      <c r="L16" s="54"/>
      <c r="M16" s="51"/>
      <c r="N16" s="51"/>
    </row>
    <row r="17" spans="1:15" ht="102" customHeight="1" thickBot="1" x14ac:dyDescent="0.25">
      <c r="A17" s="44" t="s">
        <v>247</v>
      </c>
      <c r="B17" s="68"/>
      <c r="C17" s="60" t="s">
        <v>70</v>
      </c>
      <c r="D17" s="68"/>
      <c r="E17" s="51"/>
      <c r="F17" s="51"/>
      <c r="G17" s="51"/>
      <c r="H17" s="51"/>
      <c r="I17" s="51"/>
      <c r="J17" s="55"/>
      <c r="K17" s="55"/>
      <c r="L17" s="166"/>
      <c r="M17" s="55"/>
      <c r="N17" s="55"/>
      <c r="O17" s="9"/>
    </row>
    <row r="18" spans="1:15" ht="51.75" customHeight="1" thickBot="1" x14ac:dyDescent="0.25">
      <c r="A18" s="44" t="s">
        <v>248</v>
      </c>
      <c r="B18" s="68"/>
      <c r="C18" s="60" t="s">
        <v>84</v>
      </c>
      <c r="D18" s="68"/>
      <c r="E18" s="51"/>
      <c r="F18" s="51"/>
      <c r="G18" s="51"/>
      <c r="H18" s="51"/>
      <c r="I18" s="51"/>
      <c r="J18" s="55"/>
      <c r="K18" s="55"/>
      <c r="L18" s="166"/>
      <c r="M18" s="55"/>
      <c r="N18" s="55"/>
      <c r="O18" s="9"/>
    </row>
    <row r="19" spans="1:15" s="118" customFormat="1" ht="51" customHeight="1" thickBot="1" x14ac:dyDescent="0.25">
      <c r="A19" s="68" t="s">
        <v>196</v>
      </c>
      <c r="B19" s="60"/>
      <c r="C19" s="60" t="s">
        <v>84</v>
      </c>
      <c r="D19" s="60"/>
      <c r="E19" s="51"/>
      <c r="F19" s="51"/>
      <c r="G19" s="51"/>
      <c r="H19" s="51"/>
      <c r="I19" s="51"/>
      <c r="J19" s="61"/>
      <c r="K19" s="61"/>
      <c r="L19" s="62"/>
      <c r="M19" s="61"/>
      <c r="N19" s="61"/>
      <c r="O19" s="168"/>
    </row>
    <row r="20" spans="1:15" s="160" customFormat="1" ht="51" customHeight="1" thickBot="1" x14ac:dyDescent="0.25">
      <c r="A20" s="175" t="s">
        <v>297</v>
      </c>
      <c r="B20" s="167">
        <v>1</v>
      </c>
      <c r="C20" s="167" t="s">
        <v>84</v>
      </c>
      <c r="D20" s="167" t="s">
        <v>249</v>
      </c>
      <c r="E20" s="86"/>
      <c r="F20" s="86"/>
      <c r="G20" s="86"/>
      <c r="H20" s="86"/>
      <c r="I20" s="86"/>
      <c r="J20" s="86"/>
      <c r="K20" s="86"/>
      <c r="L20" s="176"/>
      <c r="M20" s="86"/>
      <c r="N20" s="86"/>
      <c r="O20" s="159"/>
    </row>
    <row r="21" spans="1:15" s="118" customFormat="1" ht="78" customHeight="1" thickBot="1" x14ac:dyDescent="0.25">
      <c r="A21" s="68" t="s">
        <v>197</v>
      </c>
      <c r="B21" s="169"/>
      <c r="C21" s="169" t="s">
        <v>72</v>
      </c>
      <c r="D21" s="169"/>
      <c r="E21" s="170"/>
      <c r="F21" s="171"/>
      <c r="G21" s="171"/>
      <c r="H21" s="171"/>
      <c r="I21" s="171"/>
      <c r="J21" s="172"/>
      <c r="K21" s="75"/>
      <c r="L21" s="173"/>
      <c r="M21" s="75"/>
      <c r="N21" s="75"/>
      <c r="O21" s="162"/>
    </row>
    <row r="22" spans="1:15" ht="22.5" thickBot="1" x14ac:dyDescent="0.55000000000000004">
      <c r="A22" s="56" t="s">
        <v>11</v>
      </c>
      <c r="B22" s="57">
        <f>SUM(B9:B20)</f>
        <v>2</v>
      </c>
      <c r="C22" s="45"/>
      <c r="D22" s="45"/>
      <c r="E22" s="199" t="s">
        <v>11</v>
      </c>
      <c r="F22" s="200"/>
      <c r="G22" s="200"/>
      <c r="H22" s="200"/>
      <c r="I22" s="200"/>
      <c r="J22" s="201"/>
      <c r="K22" s="3"/>
      <c r="L22" s="28">
        <f>SUM(L9:L20)</f>
        <v>0</v>
      </c>
      <c r="M22" s="3"/>
      <c r="N22" s="3"/>
    </row>
    <row r="25" spans="1:15" ht="24" x14ac:dyDescent="0.55000000000000004">
      <c r="E25" s="18"/>
      <c r="F25" s="21"/>
      <c r="G25" s="21"/>
      <c r="H25" s="21"/>
      <c r="I25" s="21"/>
      <c r="J25" s="21"/>
    </row>
    <row r="26" spans="1:15" ht="24" x14ac:dyDescent="0.55000000000000004">
      <c r="E26" s="19"/>
      <c r="F26" s="202"/>
      <c r="G26" s="202"/>
      <c r="H26" s="202"/>
      <c r="I26" s="23"/>
      <c r="J26" s="22"/>
    </row>
    <row r="27" spans="1:15" ht="24" x14ac:dyDescent="0.55000000000000004">
      <c r="E27" s="21"/>
      <c r="F27" s="202"/>
      <c r="G27" s="202"/>
      <c r="H27" s="202"/>
      <c r="I27" s="21"/>
      <c r="J27" s="22"/>
      <c r="L27" s="20"/>
    </row>
    <row r="28" spans="1:15" ht="24" x14ac:dyDescent="0.55000000000000004">
      <c r="E28" s="21"/>
      <c r="F28" s="21"/>
      <c r="G28" s="21"/>
      <c r="H28" s="21"/>
      <c r="I28" s="25"/>
      <c r="J28" s="24"/>
    </row>
  </sheetData>
  <mergeCells count="33">
    <mergeCell ref="N9:N10"/>
    <mergeCell ref="E8:N8"/>
    <mergeCell ref="A8:D8"/>
    <mergeCell ref="F9:F10"/>
    <mergeCell ref="G9:G10"/>
    <mergeCell ref="H9:H10"/>
    <mergeCell ref="I9:I10"/>
    <mergeCell ref="E9:E10"/>
    <mergeCell ref="E22:J22"/>
    <mergeCell ref="F26:H26"/>
    <mergeCell ref="F27:H27"/>
    <mergeCell ref="E5:N5"/>
    <mergeCell ref="E6:E7"/>
    <mergeCell ref="F6:F7"/>
    <mergeCell ref="G6:G7"/>
    <mergeCell ref="H6:H7"/>
    <mergeCell ref="I6:I7"/>
    <mergeCell ref="J6:J7"/>
    <mergeCell ref="K6:M6"/>
    <mergeCell ref="N6:N7"/>
    <mergeCell ref="J9:J10"/>
    <mergeCell ref="K9:K10"/>
    <mergeCell ref="L9:L10"/>
    <mergeCell ref="M9:M10"/>
    <mergeCell ref="A5:D5"/>
    <mergeCell ref="B6:B7"/>
    <mergeCell ref="C6:C7"/>
    <mergeCell ref="D6:D7"/>
    <mergeCell ref="B9:B10"/>
    <mergeCell ref="C9:C10"/>
    <mergeCell ref="D9:D10"/>
    <mergeCell ref="A6:A7"/>
    <mergeCell ref="A9:A10"/>
  </mergeCells>
  <pageMargins left="0.7" right="0.7" top="0.75" bottom="0.75" header="0.3" footer="0.3"/>
  <pageSetup paperSize="9" scale="74"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E6C7-D24C-4FCF-B9EB-6B30285AA448}">
  <dimension ref="A1:O23"/>
  <sheetViews>
    <sheetView view="pageBreakPreview" zoomScaleNormal="100" zoomScaleSheetLayoutView="100" workbookViewId="0">
      <selection activeCell="B12" sqref="B12"/>
    </sheetView>
  </sheetViews>
  <sheetFormatPr defaultRowHeight="14.25" x14ac:dyDescent="0.2"/>
  <cols>
    <col min="1" max="1" width="23.875" customWidth="1"/>
    <col min="2" max="2" width="9.625" customWidth="1"/>
    <col min="3" max="4" width="9.375" customWidth="1"/>
    <col min="5" max="5" width="12" customWidth="1"/>
    <col min="6" max="6" width="11.125" customWidth="1"/>
    <col min="7" max="7" width="8" customWidth="1"/>
    <col min="9" max="9" width="11.375" customWidth="1"/>
    <col min="10" max="10" width="14.625" customWidth="1"/>
    <col min="11" max="11" width="7.375" customWidth="1"/>
    <col min="12" max="12" width="7.75" customWidth="1"/>
    <col min="14" max="14" width="12.625" customWidth="1"/>
  </cols>
  <sheetData>
    <row r="1" spans="1:15" ht="27.75" x14ac:dyDescent="0.65">
      <c r="A1" s="36" t="s">
        <v>85</v>
      </c>
      <c r="B1" s="36"/>
      <c r="C1" s="36"/>
      <c r="D1" s="36"/>
      <c r="E1" s="37"/>
      <c r="F1" s="21"/>
      <c r="G1" s="21"/>
      <c r="H1" s="21"/>
      <c r="I1" s="21"/>
      <c r="J1" s="21"/>
    </row>
    <row r="2" spans="1:15" ht="27.75" x14ac:dyDescent="0.65">
      <c r="A2" s="36" t="s">
        <v>51</v>
      </c>
      <c r="B2" s="36"/>
      <c r="C2" s="36"/>
      <c r="D2" s="36"/>
      <c r="E2" s="37"/>
      <c r="F2" s="21"/>
      <c r="G2" s="21"/>
      <c r="H2" s="21"/>
      <c r="I2" s="21"/>
      <c r="J2" s="21"/>
    </row>
    <row r="3" spans="1:15" ht="27.75" x14ac:dyDescent="0.65">
      <c r="A3" s="36" t="s">
        <v>52</v>
      </c>
      <c r="B3" s="36"/>
      <c r="C3" s="36"/>
      <c r="D3" s="36"/>
      <c r="E3" s="37"/>
      <c r="F3" s="21"/>
      <c r="G3" s="21"/>
      <c r="H3" s="21"/>
      <c r="I3" s="21"/>
      <c r="J3" s="21"/>
    </row>
    <row r="4" spans="1:15" ht="24.75" thickBot="1" x14ac:dyDescent="0.6">
      <c r="E4" s="17"/>
      <c r="F4" s="21"/>
      <c r="G4" s="21"/>
      <c r="H4" s="21"/>
      <c r="I4" s="21"/>
      <c r="J4" s="21"/>
    </row>
    <row r="5" spans="1:15" ht="36.75" customHeight="1" thickBot="1" x14ac:dyDescent="0.25">
      <c r="A5" s="213" t="s">
        <v>201</v>
      </c>
      <c r="B5" s="213"/>
      <c r="C5" s="213"/>
      <c r="D5" s="214"/>
      <c r="E5" s="208" t="s">
        <v>19</v>
      </c>
      <c r="F5" s="208"/>
      <c r="G5" s="208"/>
      <c r="H5" s="208"/>
      <c r="I5" s="208"/>
      <c r="J5" s="208"/>
      <c r="K5" s="208"/>
      <c r="L5" s="208"/>
      <c r="M5" s="208"/>
      <c r="N5" s="208"/>
    </row>
    <row r="6" spans="1:15" ht="22.5" thickBot="1" x14ac:dyDescent="0.25">
      <c r="A6" s="207" t="s">
        <v>1</v>
      </c>
      <c r="B6" s="203" t="s">
        <v>66</v>
      </c>
      <c r="C6" s="203" t="s">
        <v>2</v>
      </c>
      <c r="D6" s="205" t="s">
        <v>82</v>
      </c>
      <c r="E6" s="205" t="s">
        <v>0</v>
      </c>
      <c r="F6" s="205" t="s">
        <v>1</v>
      </c>
      <c r="G6" s="205" t="s">
        <v>2</v>
      </c>
      <c r="H6" s="205" t="s">
        <v>3</v>
      </c>
      <c r="I6" s="205" t="s">
        <v>4</v>
      </c>
      <c r="J6" s="205" t="s">
        <v>5</v>
      </c>
      <c r="K6" s="209" t="s">
        <v>6</v>
      </c>
      <c r="L6" s="210"/>
      <c r="M6" s="211"/>
      <c r="N6" s="205" t="s">
        <v>7</v>
      </c>
    </row>
    <row r="7" spans="1:15" ht="22.5" thickBot="1" x14ac:dyDescent="0.25">
      <c r="A7" s="207"/>
      <c r="B7" s="221"/>
      <c r="C7" s="221"/>
      <c r="D7" s="212"/>
      <c r="E7" s="212"/>
      <c r="F7" s="212"/>
      <c r="G7" s="212"/>
      <c r="H7" s="212"/>
      <c r="I7" s="212"/>
      <c r="J7" s="212"/>
      <c r="K7" s="1" t="s">
        <v>8</v>
      </c>
      <c r="L7" s="1" t="s">
        <v>9</v>
      </c>
      <c r="M7" s="1" t="s">
        <v>10</v>
      </c>
      <c r="N7" s="212"/>
    </row>
    <row r="8" spans="1:15" s="118" customFormat="1" ht="74.25" customHeight="1" thickBot="1" x14ac:dyDescent="0.25">
      <c r="A8" s="68" t="s">
        <v>53</v>
      </c>
      <c r="B8" s="146"/>
      <c r="C8" s="146" t="s">
        <v>250</v>
      </c>
      <c r="D8" s="146"/>
      <c r="E8" s="61"/>
      <c r="F8" s="61"/>
      <c r="G8" s="144"/>
      <c r="H8" s="144"/>
      <c r="I8" s="61"/>
      <c r="J8" s="61"/>
      <c r="K8" s="61"/>
      <c r="L8" s="62"/>
      <c r="M8" s="61"/>
      <c r="N8" s="61"/>
    </row>
    <row r="9" spans="1:15" ht="96" customHeight="1" thickBot="1" x14ac:dyDescent="0.25">
      <c r="A9" s="38" t="s">
        <v>298</v>
      </c>
      <c r="B9" s="63">
        <v>1</v>
      </c>
      <c r="C9" s="63" t="s">
        <v>71</v>
      </c>
      <c r="D9" s="63">
        <v>10</v>
      </c>
      <c r="E9" s="6"/>
      <c r="F9" s="6"/>
      <c r="G9" s="7"/>
      <c r="H9" s="7"/>
      <c r="I9" s="6"/>
      <c r="J9" s="6"/>
      <c r="K9" s="6"/>
      <c r="L9" s="12"/>
      <c r="M9" s="6"/>
      <c r="N9" s="6"/>
    </row>
    <row r="10" spans="1:15" ht="50.25" customHeight="1" thickBot="1" x14ac:dyDescent="0.25">
      <c r="A10" s="39" t="s">
        <v>55</v>
      </c>
      <c r="B10" s="60"/>
      <c r="C10" s="60"/>
      <c r="D10" s="60"/>
      <c r="E10" s="51"/>
      <c r="F10" s="51"/>
      <c r="G10" s="67"/>
      <c r="H10" s="67"/>
      <c r="I10" s="51"/>
      <c r="J10" s="51"/>
      <c r="K10" s="51"/>
      <c r="L10" s="78"/>
      <c r="M10" s="51"/>
      <c r="N10" s="51"/>
    </row>
    <row r="11" spans="1:15" ht="71.25" customHeight="1" thickBot="1" x14ac:dyDescent="0.25">
      <c r="A11" s="39" t="s">
        <v>56</v>
      </c>
      <c r="B11" s="64">
        <v>1</v>
      </c>
      <c r="C11" s="64" t="s">
        <v>73</v>
      </c>
      <c r="D11" s="79">
        <v>100000</v>
      </c>
      <c r="E11" s="2"/>
      <c r="F11" s="3"/>
      <c r="G11" s="4"/>
      <c r="H11" s="4"/>
      <c r="I11" s="3"/>
      <c r="J11" s="3"/>
      <c r="K11" s="3"/>
      <c r="L11" s="15"/>
      <c r="M11" s="3"/>
      <c r="N11" s="3"/>
    </row>
    <row r="12" spans="1:15" ht="99.75" customHeight="1" thickBot="1" x14ac:dyDescent="0.25">
      <c r="A12" s="39" t="s">
        <v>299</v>
      </c>
      <c r="B12" s="58">
        <v>2</v>
      </c>
      <c r="C12" s="58" t="s">
        <v>70</v>
      </c>
      <c r="D12" s="58">
        <v>1</v>
      </c>
      <c r="E12" s="34"/>
      <c r="F12" s="3"/>
      <c r="G12" s="4"/>
      <c r="H12" s="4"/>
      <c r="I12" s="3"/>
      <c r="J12" s="5"/>
      <c r="K12" s="5"/>
      <c r="L12" s="16"/>
      <c r="M12" s="5"/>
      <c r="N12" s="5"/>
    </row>
    <row r="13" spans="1:15" ht="72.75" thickBot="1" x14ac:dyDescent="0.25">
      <c r="A13" s="39" t="s">
        <v>57</v>
      </c>
      <c r="B13" s="58">
        <v>1</v>
      </c>
      <c r="C13" s="58" t="s">
        <v>67</v>
      </c>
      <c r="D13" s="58">
        <v>4</v>
      </c>
      <c r="E13" s="27"/>
      <c r="F13" s="27"/>
      <c r="G13" s="27"/>
      <c r="H13" s="27"/>
      <c r="I13" s="27"/>
      <c r="J13" s="11"/>
      <c r="K13" s="11"/>
      <c r="L13" s="13"/>
      <c r="M13" s="11"/>
      <c r="N13" s="11"/>
      <c r="O13" s="9"/>
    </row>
    <row r="14" spans="1:15" ht="77.25" customHeight="1" thickBot="1" x14ac:dyDescent="0.25">
      <c r="A14" s="39" t="s">
        <v>58</v>
      </c>
      <c r="B14" s="58">
        <v>2</v>
      </c>
      <c r="C14" s="58" t="s">
        <v>74</v>
      </c>
      <c r="D14" s="58">
        <v>1</v>
      </c>
      <c r="E14" s="27"/>
      <c r="F14" s="27"/>
      <c r="G14" s="27"/>
      <c r="H14" s="27"/>
      <c r="I14" s="27"/>
      <c r="J14" s="11"/>
      <c r="K14" s="11"/>
      <c r="L14" s="13"/>
      <c r="M14" s="11"/>
      <c r="N14" s="11"/>
      <c r="O14" s="9"/>
    </row>
    <row r="15" spans="1:15" ht="75" customHeight="1" thickBot="1" x14ac:dyDescent="0.25">
      <c r="A15" s="38" t="s">
        <v>59</v>
      </c>
      <c r="B15" s="58">
        <v>1</v>
      </c>
      <c r="C15" s="58" t="s">
        <v>73</v>
      </c>
      <c r="D15" s="59">
        <v>200000</v>
      </c>
      <c r="E15" s="42"/>
      <c r="F15" s="42"/>
      <c r="G15" s="42"/>
      <c r="H15" s="42"/>
      <c r="I15" s="42"/>
      <c r="J15" s="11"/>
      <c r="K15" s="11"/>
      <c r="L15" s="13"/>
      <c r="M15" s="11"/>
      <c r="N15" s="11"/>
      <c r="O15" s="9"/>
    </row>
    <row r="16" spans="1:15" ht="96.75" thickBot="1" x14ac:dyDescent="0.25">
      <c r="A16" s="39" t="s">
        <v>60</v>
      </c>
      <c r="B16" s="58">
        <v>2</v>
      </c>
      <c r="C16" s="58" t="s">
        <v>86</v>
      </c>
      <c r="D16" s="58">
        <v>1</v>
      </c>
      <c r="E16" s="42"/>
      <c r="F16" s="42"/>
      <c r="G16" s="42"/>
      <c r="H16" s="42"/>
      <c r="I16" s="42"/>
      <c r="J16" s="11"/>
      <c r="K16" s="11"/>
      <c r="L16" s="13"/>
      <c r="M16" s="11"/>
      <c r="N16" s="11"/>
      <c r="O16" s="9"/>
    </row>
    <row r="17" spans="1:14" ht="22.5" thickBot="1" x14ac:dyDescent="0.55000000000000004">
      <c r="A17" s="56" t="s">
        <v>11</v>
      </c>
      <c r="B17" s="57">
        <f>SUM(B8:B16)</f>
        <v>10</v>
      </c>
      <c r="C17" s="45"/>
      <c r="D17" s="45"/>
      <c r="E17" s="199" t="s">
        <v>11</v>
      </c>
      <c r="F17" s="200"/>
      <c r="G17" s="200"/>
      <c r="H17" s="200"/>
      <c r="I17" s="200"/>
      <c r="J17" s="201"/>
      <c r="K17" s="3"/>
      <c r="L17" s="28">
        <f>SUM(L8:L16)</f>
        <v>0</v>
      </c>
      <c r="M17" s="3"/>
      <c r="N17" s="3"/>
    </row>
    <row r="20" spans="1:14" ht="24" x14ac:dyDescent="0.55000000000000004">
      <c r="E20" s="18"/>
      <c r="F20" s="21"/>
      <c r="G20" s="21"/>
      <c r="H20" s="21"/>
      <c r="I20" s="21"/>
      <c r="J20" s="21"/>
    </row>
    <row r="21" spans="1:14" ht="24" x14ac:dyDescent="0.55000000000000004">
      <c r="E21" s="19"/>
      <c r="F21" s="202"/>
      <c r="G21" s="202"/>
      <c r="H21" s="202"/>
      <c r="I21" s="23"/>
      <c r="J21" s="22"/>
    </row>
    <row r="22" spans="1:14" ht="24" x14ac:dyDescent="0.55000000000000004">
      <c r="E22" s="21"/>
      <c r="F22" s="202"/>
      <c r="G22" s="202"/>
      <c r="H22" s="202"/>
      <c r="I22" s="21"/>
      <c r="J22" s="22"/>
      <c r="L22" s="20"/>
    </row>
    <row r="23" spans="1:14" ht="24" x14ac:dyDescent="0.55000000000000004">
      <c r="E23" s="21"/>
      <c r="F23" s="21"/>
      <c r="G23" s="21"/>
      <c r="H23" s="21"/>
      <c r="I23" s="25"/>
      <c r="J23" s="24"/>
    </row>
  </sheetData>
  <mergeCells count="17">
    <mergeCell ref="E17:J17"/>
    <mergeCell ref="F21:H21"/>
    <mergeCell ref="F22:H22"/>
    <mergeCell ref="J6:J7"/>
    <mergeCell ref="K6:M6"/>
    <mergeCell ref="N6:N7"/>
    <mergeCell ref="E5:N5"/>
    <mergeCell ref="A6:A7"/>
    <mergeCell ref="E6:E7"/>
    <mergeCell ref="F6:F7"/>
    <mergeCell ref="G6:G7"/>
    <mergeCell ref="H6:H7"/>
    <mergeCell ref="I6:I7"/>
    <mergeCell ref="B6:B7"/>
    <mergeCell ref="C6:C7"/>
    <mergeCell ref="D6:D7"/>
    <mergeCell ref="A5:D5"/>
  </mergeCells>
  <pageMargins left="0.7" right="0.7" top="0.75" bottom="0.75" header="0.3" footer="0.3"/>
  <pageSetup paperSize="9" scale="68" orientation="landscape"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45A00-7099-41C1-82E9-B88E6B6CD22D}">
  <dimension ref="A1:O19"/>
  <sheetViews>
    <sheetView view="pageBreakPreview" zoomScale="80" zoomScaleNormal="100" zoomScaleSheetLayoutView="80" workbookViewId="0">
      <selection activeCell="A13" sqref="A13"/>
    </sheetView>
  </sheetViews>
  <sheetFormatPr defaultRowHeight="14.25" x14ac:dyDescent="0.2"/>
  <cols>
    <col min="1" max="1" width="22.875" customWidth="1"/>
    <col min="2" max="2" width="8.875" customWidth="1"/>
    <col min="3" max="3" width="8" customWidth="1"/>
    <col min="4" max="4" width="8.25" customWidth="1"/>
    <col min="5" max="5" width="11.375" customWidth="1"/>
    <col min="6" max="6" width="17.125" customWidth="1"/>
    <col min="7" max="7" width="8" customWidth="1"/>
    <col min="9" max="9" width="15.625" customWidth="1"/>
    <col min="10" max="10" width="15.875" customWidth="1"/>
    <col min="11" max="11" width="7.125" customWidth="1"/>
    <col min="12" max="12" width="6.75" customWidth="1"/>
    <col min="13" max="13" width="7.125" customWidth="1"/>
    <col min="14" max="14" width="14.125" customWidth="1"/>
  </cols>
  <sheetData>
    <row r="1" spans="1:15" ht="27.75" x14ac:dyDescent="0.65">
      <c r="A1" s="36" t="s">
        <v>87</v>
      </c>
      <c r="B1" s="36"/>
      <c r="C1" s="36"/>
      <c r="D1" s="36"/>
      <c r="E1" s="37"/>
      <c r="F1" s="21"/>
      <c r="G1" s="21"/>
      <c r="H1" s="21"/>
      <c r="I1" s="21"/>
      <c r="J1" s="21"/>
    </row>
    <row r="2" spans="1:15" ht="27.75" x14ac:dyDescent="0.65">
      <c r="A2" s="36" t="s">
        <v>61</v>
      </c>
      <c r="B2" s="36"/>
      <c r="C2" s="36"/>
      <c r="D2" s="36"/>
      <c r="E2" s="37"/>
      <c r="F2" s="21"/>
      <c r="G2" s="21"/>
      <c r="H2" s="21"/>
      <c r="I2" s="21"/>
      <c r="J2" s="21"/>
    </row>
    <row r="3" spans="1:15" ht="27.75" x14ac:dyDescent="0.65">
      <c r="A3" s="36" t="s">
        <v>62</v>
      </c>
      <c r="B3" s="36"/>
      <c r="C3" s="36"/>
      <c r="D3" s="36"/>
      <c r="E3" s="37"/>
      <c r="F3" s="21"/>
      <c r="G3" s="21"/>
      <c r="H3" s="21"/>
      <c r="I3" s="21"/>
      <c r="J3" s="21"/>
    </row>
    <row r="4" spans="1:15" ht="24.75" thickBot="1" x14ac:dyDescent="0.6">
      <c r="E4" s="17"/>
      <c r="F4" s="21"/>
      <c r="G4" s="21"/>
      <c r="H4" s="21"/>
      <c r="I4" s="21"/>
      <c r="J4" s="21"/>
    </row>
    <row r="5" spans="1:15" ht="36.75" customHeight="1" thickBot="1" x14ac:dyDescent="0.25">
      <c r="A5" s="213" t="s">
        <v>202</v>
      </c>
      <c r="B5" s="213"/>
      <c r="C5" s="213"/>
      <c r="D5" s="214"/>
      <c r="E5" s="208" t="s">
        <v>19</v>
      </c>
      <c r="F5" s="208"/>
      <c r="G5" s="208"/>
      <c r="H5" s="208"/>
      <c r="I5" s="208"/>
      <c r="J5" s="208"/>
      <c r="K5" s="208"/>
      <c r="L5" s="208"/>
      <c r="M5" s="208"/>
      <c r="N5" s="208"/>
    </row>
    <row r="6" spans="1:15" ht="22.5" thickBot="1" x14ac:dyDescent="0.25">
      <c r="A6" s="207" t="s">
        <v>1</v>
      </c>
      <c r="B6" s="203" t="s">
        <v>66</v>
      </c>
      <c r="C6" s="203" t="s">
        <v>2</v>
      </c>
      <c r="D6" s="205" t="s">
        <v>82</v>
      </c>
      <c r="E6" s="205" t="s">
        <v>0</v>
      </c>
      <c r="F6" s="205" t="s">
        <v>1</v>
      </c>
      <c r="G6" s="205" t="s">
        <v>2</v>
      </c>
      <c r="H6" s="205" t="s">
        <v>3</v>
      </c>
      <c r="I6" s="205" t="s">
        <v>4</v>
      </c>
      <c r="J6" s="205" t="s">
        <v>5</v>
      </c>
      <c r="K6" s="209" t="s">
        <v>6</v>
      </c>
      <c r="L6" s="210"/>
      <c r="M6" s="211"/>
      <c r="N6" s="205" t="s">
        <v>7</v>
      </c>
    </row>
    <row r="7" spans="1:15" ht="22.5" thickBot="1" x14ac:dyDescent="0.25">
      <c r="A7" s="207"/>
      <c r="B7" s="221"/>
      <c r="C7" s="221"/>
      <c r="D7" s="212"/>
      <c r="E7" s="212"/>
      <c r="F7" s="212"/>
      <c r="G7" s="212"/>
      <c r="H7" s="212"/>
      <c r="I7" s="212"/>
      <c r="J7" s="212"/>
      <c r="K7" s="1" t="s">
        <v>8</v>
      </c>
      <c r="L7" s="1" t="s">
        <v>9</v>
      </c>
      <c r="M7" s="1" t="s">
        <v>10</v>
      </c>
      <c r="N7" s="212"/>
    </row>
    <row r="8" spans="1:15" ht="35.25" customHeight="1" thickBot="1" x14ac:dyDescent="0.25">
      <c r="A8" s="127" t="s">
        <v>203</v>
      </c>
      <c r="B8" s="69"/>
      <c r="C8" s="69"/>
      <c r="D8" s="69"/>
      <c r="E8" s="61"/>
      <c r="F8" s="61"/>
      <c r="G8" s="70"/>
      <c r="H8" s="70"/>
      <c r="I8" s="61"/>
      <c r="J8" s="61"/>
      <c r="K8" s="61"/>
      <c r="L8" s="62"/>
      <c r="M8" s="61"/>
      <c r="N8" s="61"/>
    </row>
    <row r="9" spans="1:15" ht="131.25" customHeight="1" thickBot="1" x14ac:dyDescent="0.25">
      <c r="A9" s="128" t="s">
        <v>63</v>
      </c>
      <c r="B9" s="134">
        <v>2</v>
      </c>
      <c r="C9" s="58" t="s">
        <v>76</v>
      </c>
      <c r="D9" s="130">
        <v>5</v>
      </c>
      <c r="E9" s="42" t="s">
        <v>171</v>
      </c>
      <c r="F9" s="83" t="s">
        <v>172</v>
      </c>
      <c r="G9" s="84" t="s">
        <v>71</v>
      </c>
      <c r="H9" s="84">
        <v>80</v>
      </c>
      <c r="I9" s="83" t="s">
        <v>173</v>
      </c>
      <c r="J9" s="83" t="s">
        <v>206</v>
      </c>
      <c r="K9" s="83"/>
      <c r="L9" s="84"/>
      <c r="M9" s="83"/>
      <c r="N9" s="83" t="s">
        <v>175</v>
      </c>
    </row>
    <row r="10" spans="1:15" ht="48.75" thickBot="1" x14ac:dyDescent="0.25">
      <c r="A10" s="128" t="s">
        <v>64</v>
      </c>
      <c r="B10" s="134">
        <v>1</v>
      </c>
      <c r="C10" s="58" t="s">
        <v>76</v>
      </c>
      <c r="D10" s="131">
        <v>0.05</v>
      </c>
      <c r="E10" s="42"/>
      <c r="F10" s="42"/>
      <c r="G10" s="42"/>
      <c r="H10" s="42"/>
      <c r="I10" s="42"/>
      <c r="J10" s="42"/>
      <c r="K10" s="11"/>
      <c r="L10" s="13"/>
      <c r="M10" s="11"/>
      <c r="N10" s="11"/>
      <c r="O10" s="9"/>
    </row>
    <row r="11" spans="1:15" ht="80.25" customHeight="1" thickBot="1" x14ac:dyDescent="0.25">
      <c r="A11" s="129" t="s">
        <v>204</v>
      </c>
      <c r="B11" s="134">
        <v>1</v>
      </c>
      <c r="C11" s="58"/>
      <c r="D11" s="131">
        <v>1</v>
      </c>
      <c r="E11" s="42"/>
      <c r="F11" s="42"/>
      <c r="G11" s="42"/>
      <c r="H11" s="42"/>
      <c r="I11" s="42"/>
      <c r="J11" s="42"/>
      <c r="K11" s="11"/>
      <c r="L11" s="13"/>
      <c r="M11" s="11"/>
      <c r="N11" s="11"/>
      <c r="O11" s="9"/>
    </row>
    <row r="12" spans="1:15" ht="29.25" customHeight="1" thickBot="1" x14ac:dyDescent="0.25">
      <c r="A12" s="128" t="s">
        <v>205</v>
      </c>
      <c r="B12" s="134">
        <v>1</v>
      </c>
      <c r="C12" s="58" t="s">
        <v>76</v>
      </c>
      <c r="D12" s="132">
        <v>0.05</v>
      </c>
      <c r="E12" s="42"/>
      <c r="F12" s="42"/>
      <c r="G12" s="42"/>
      <c r="H12" s="42"/>
      <c r="I12" s="42"/>
      <c r="J12" s="42"/>
      <c r="K12" s="11"/>
      <c r="L12" s="13"/>
      <c r="M12" s="11"/>
      <c r="N12" s="11"/>
      <c r="O12" s="9"/>
    </row>
    <row r="13" spans="1:15" ht="73.5" customHeight="1" thickBot="1" x14ac:dyDescent="0.25">
      <c r="A13" s="128" t="s">
        <v>300</v>
      </c>
      <c r="B13" s="134">
        <v>2</v>
      </c>
      <c r="C13" s="58" t="s">
        <v>79</v>
      </c>
      <c r="D13" s="133">
        <v>5</v>
      </c>
      <c r="E13" s="42"/>
      <c r="F13" s="42"/>
      <c r="G13" s="42"/>
      <c r="H13" s="42"/>
      <c r="I13" s="42"/>
      <c r="J13" s="42"/>
      <c r="K13" s="11"/>
      <c r="L13" s="13"/>
      <c r="M13" s="11"/>
      <c r="N13" s="11"/>
      <c r="O13" s="9"/>
    </row>
    <row r="14" spans="1:15" ht="81" customHeight="1" thickBot="1" x14ac:dyDescent="0.25">
      <c r="A14" s="128" t="s">
        <v>301</v>
      </c>
      <c r="B14" s="134">
        <v>2</v>
      </c>
      <c r="C14" s="58" t="s">
        <v>79</v>
      </c>
      <c r="D14" s="133">
        <v>5</v>
      </c>
      <c r="E14" s="42"/>
      <c r="F14" s="42"/>
      <c r="G14" s="42"/>
      <c r="H14" s="42"/>
      <c r="I14" s="42"/>
      <c r="J14" s="42"/>
      <c r="K14" s="3"/>
      <c r="L14" s="15"/>
      <c r="M14" s="3"/>
      <c r="N14" s="3"/>
      <c r="O14" s="117"/>
    </row>
    <row r="15" spans="1:15" ht="22.5" thickBot="1" x14ac:dyDescent="0.55000000000000004">
      <c r="A15" s="56" t="s">
        <v>11</v>
      </c>
      <c r="B15" s="57">
        <f>SUM(B8:B14)</f>
        <v>9</v>
      </c>
      <c r="C15" s="45"/>
      <c r="D15" s="45"/>
      <c r="E15" s="199" t="s">
        <v>11</v>
      </c>
      <c r="F15" s="200"/>
      <c r="G15" s="200"/>
      <c r="H15" s="200"/>
      <c r="I15" s="200"/>
      <c r="J15" s="201"/>
      <c r="K15" s="3"/>
      <c r="L15" s="28">
        <f>SUM(L8:L13)</f>
        <v>0</v>
      </c>
      <c r="M15" s="3"/>
      <c r="N15" s="3"/>
    </row>
    <row r="16" spans="1:15" ht="24" x14ac:dyDescent="0.55000000000000004">
      <c r="E16" s="18"/>
      <c r="F16" s="21"/>
      <c r="G16" s="21"/>
      <c r="H16" s="21"/>
      <c r="I16" s="21"/>
      <c r="J16" s="21"/>
    </row>
    <row r="17" spans="5:12" ht="24" x14ac:dyDescent="0.55000000000000004">
      <c r="E17" s="19"/>
      <c r="F17" s="202"/>
      <c r="G17" s="202"/>
      <c r="H17" s="202"/>
      <c r="I17" s="23"/>
      <c r="J17" s="22"/>
    </row>
    <row r="18" spans="5:12" ht="24" x14ac:dyDescent="0.55000000000000004">
      <c r="E18" s="21"/>
      <c r="F18" s="202"/>
      <c r="G18" s="202"/>
      <c r="H18" s="202"/>
      <c r="I18" s="21"/>
      <c r="J18" s="22"/>
      <c r="L18" s="20"/>
    </row>
    <row r="19" spans="5:12" ht="24" x14ac:dyDescent="0.55000000000000004">
      <c r="E19" s="21"/>
      <c r="F19" s="21"/>
      <c r="G19" s="21"/>
      <c r="H19" s="21"/>
      <c r="I19" s="25"/>
      <c r="J19" s="24"/>
    </row>
  </sheetData>
  <mergeCells count="17">
    <mergeCell ref="E15:J15"/>
    <mergeCell ref="F17:H17"/>
    <mergeCell ref="F18:H18"/>
    <mergeCell ref="J6:J7"/>
    <mergeCell ref="K6:M6"/>
    <mergeCell ref="N6:N7"/>
    <mergeCell ref="E5:N5"/>
    <mergeCell ref="E6:E7"/>
    <mergeCell ref="F6:F7"/>
    <mergeCell ref="G6:G7"/>
    <mergeCell ref="H6:H7"/>
    <mergeCell ref="I6:I7"/>
    <mergeCell ref="D6:D7"/>
    <mergeCell ref="A5:D5"/>
    <mergeCell ref="A6:A7"/>
    <mergeCell ref="B6:B7"/>
    <mergeCell ref="C6:C7"/>
  </mergeCells>
  <pageMargins left="0.7" right="0.7" top="0.75" bottom="0.75" header="0.3" footer="0.3"/>
  <pageSetup paperSize="9" scale="77" orientation="landscape"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6976-A197-4D27-A973-D2E642A33B4B}">
  <dimension ref="A1:N18"/>
  <sheetViews>
    <sheetView view="pageBreakPreview" topLeftCell="A7" zoomScaleNormal="100" zoomScaleSheetLayoutView="100" workbookViewId="0">
      <selection activeCell="C12" sqref="C12"/>
    </sheetView>
  </sheetViews>
  <sheetFormatPr defaultRowHeight="14.25" x14ac:dyDescent="0.2"/>
  <cols>
    <col min="1" max="1" width="20.125" customWidth="1"/>
    <col min="2" max="2" width="6.75" customWidth="1"/>
    <col min="3" max="3" width="8" customWidth="1"/>
    <col min="4" max="4" width="8.5" customWidth="1"/>
    <col min="5" max="5" width="12.5" customWidth="1"/>
    <col min="6" max="6" width="14.75" customWidth="1"/>
    <col min="7" max="7" width="10.25" customWidth="1"/>
    <col min="9" max="9" width="14.75" customWidth="1"/>
    <col min="10" max="10" width="16.125" customWidth="1"/>
    <col min="11" max="11" width="7.375" customWidth="1"/>
    <col min="12" max="12" width="7.5" customWidth="1"/>
    <col min="13" max="13" width="7" customWidth="1"/>
    <col min="14" max="14" width="12.875" customWidth="1"/>
  </cols>
  <sheetData>
    <row r="1" spans="1:14" ht="27.75" x14ac:dyDescent="0.65">
      <c r="A1" s="36" t="s">
        <v>88</v>
      </c>
      <c r="B1" s="36"/>
      <c r="C1" s="36"/>
      <c r="D1" s="36"/>
      <c r="E1" s="37"/>
      <c r="F1" s="21"/>
      <c r="G1" s="21"/>
      <c r="H1" s="21"/>
      <c r="I1" s="21"/>
      <c r="J1" s="21"/>
    </row>
    <row r="2" spans="1:14" ht="27.75" x14ac:dyDescent="0.65">
      <c r="A2" s="36" t="s">
        <v>89</v>
      </c>
      <c r="B2" s="36"/>
      <c r="C2" s="36"/>
      <c r="D2" s="36"/>
      <c r="E2" s="37"/>
      <c r="F2" s="21"/>
      <c r="G2" s="21"/>
      <c r="H2" s="21"/>
      <c r="I2" s="21"/>
      <c r="J2" s="21"/>
    </row>
    <row r="3" spans="1:14" ht="27.75" x14ac:dyDescent="0.65">
      <c r="A3" s="36" t="s">
        <v>52</v>
      </c>
      <c r="B3" s="36"/>
      <c r="C3" s="36"/>
      <c r="D3" s="36"/>
      <c r="E3" s="37"/>
      <c r="F3" s="21"/>
      <c r="G3" s="21"/>
      <c r="H3" s="21"/>
      <c r="I3" s="21"/>
      <c r="J3" s="21"/>
    </row>
    <row r="4" spans="1:14" ht="24.75" thickBot="1" x14ac:dyDescent="0.6">
      <c r="E4" s="17"/>
      <c r="F4" s="21"/>
      <c r="G4" s="21"/>
      <c r="H4" s="21"/>
      <c r="I4" s="21"/>
      <c r="J4" s="21"/>
    </row>
    <row r="5" spans="1:14" ht="29.25" customHeight="1" thickBot="1" x14ac:dyDescent="0.25">
      <c r="A5" s="213"/>
      <c r="B5" s="213"/>
      <c r="C5" s="213"/>
      <c r="D5" s="214"/>
      <c r="E5" s="208" t="s">
        <v>19</v>
      </c>
      <c r="F5" s="208"/>
      <c r="G5" s="208"/>
      <c r="H5" s="208"/>
      <c r="I5" s="208"/>
      <c r="J5" s="208"/>
      <c r="K5" s="208"/>
      <c r="L5" s="208"/>
      <c r="M5" s="208"/>
      <c r="N5" s="208"/>
    </row>
    <row r="6" spans="1:14" ht="22.5" thickBot="1" x14ac:dyDescent="0.25">
      <c r="A6" s="207" t="s">
        <v>1</v>
      </c>
      <c r="B6" s="207" t="s">
        <v>66</v>
      </c>
      <c r="C6" s="203" t="s">
        <v>2</v>
      </c>
      <c r="D6" s="203" t="s">
        <v>82</v>
      </c>
      <c r="E6" s="205" t="s">
        <v>0</v>
      </c>
      <c r="F6" s="205" t="s">
        <v>1</v>
      </c>
      <c r="G6" s="205" t="s">
        <v>2</v>
      </c>
      <c r="H6" s="205" t="s">
        <v>3</v>
      </c>
      <c r="I6" s="205" t="s">
        <v>4</v>
      </c>
      <c r="J6" s="205" t="s">
        <v>5</v>
      </c>
      <c r="K6" s="209" t="s">
        <v>6</v>
      </c>
      <c r="L6" s="210"/>
      <c r="M6" s="211"/>
      <c r="N6" s="205" t="s">
        <v>7</v>
      </c>
    </row>
    <row r="7" spans="1:14" ht="22.5" thickBot="1" x14ac:dyDescent="0.25">
      <c r="A7" s="207"/>
      <c r="B7" s="207"/>
      <c r="C7" s="221"/>
      <c r="D7" s="221"/>
      <c r="E7" s="212"/>
      <c r="F7" s="212"/>
      <c r="G7" s="212"/>
      <c r="H7" s="212"/>
      <c r="I7" s="212"/>
      <c r="J7" s="212"/>
      <c r="K7" s="1" t="s">
        <v>8</v>
      </c>
      <c r="L7" s="1" t="s">
        <v>9</v>
      </c>
      <c r="M7" s="1" t="s">
        <v>10</v>
      </c>
      <c r="N7" s="212"/>
    </row>
    <row r="8" spans="1:14" ht="93.75" customHeight="1" thickBot="1" x14ac:dyDescent="0.25">
      <c r="A8" s="44" t="s">
        <v>90</v>
      </c>
      <c r="B8" s="58">
        <v>5</v>
      </c>
      <c r="C8" s="58" t="s">
        <v>91</v>
      </c>
      <c r="D8" s="58">
        <v>5</v>
      </c>
      <c r="E8" s="231" t="s">
        <v>157</v>
      </c>
      <c r="F8" s="231" t="s">
        <v>158</v>
      </c>
      <c r="G8" s="235" t="s">
        <v>71</v>
      </c>
      <c r="H8" s="235">
        <v>80</v>
      </c>
      <c r="I8" s="231" t="s">
        <v>159</v>
      </c>
      <c r="J8" s="138" t="s">
        <v>251</v>
      </c>
      <c r="K8" s="140"/>
      <c r="L8" s="142"/>
      <c r="M8" s="140"/>
      <c r="N8" s="138" t="s">
        <v>141</v>
      </c>
    </row>
    <row r="9" spans="1:14" ht="90" customHeight="1" thickBot="1" x14ac:dyDescent="0.25">
      <c r="A9" s="44" t="s">
        <v>93</v>
      </c>
      <c r="B9" s="58">
        <v>5</v>
      </c>
      <c r="C9" s="58" t="s">
        <v>92</v>
      </c>
      <c r="D9" s="58">
        <v>2</v>
      </c>
      <c r="E9" s="250"/>
      <c r="F9" s="250"/>
      <c r="G9" s="255"/>
      <c r="H9" s="255"/>
      <c r="I9" s="250"/>
      <c r="J9" s="8" t="s">
        <v>252</v>
      </c>
      <c r="K9" s="8"/>
      <c r="L9" s="136"/>
      <c r="M9" s="8"/>
      <c r="N9" s="8" t="s">
        <v>160</v>
      </c>
    </row>
    <row r="10" spans="1:14" ht="47.25" customHeight="1" thickBot="1" x14ac:dyDescent="0.25">
      <c r="A10" s="135" t="s">
        <v>94</v>
      </c>
      <c r="B10" s="58">
        <v>5</v>
      </c>
      <c r="C10" s="58" t="s">
        <v>74</v>
      </c>
      <c r="D10" s="58">
        <v>1</v>
      </c>
      <c r="E10" s="42"/>
      <c r="F10" s="34"/>
      <c r="G10" s="27"/>
      <c r="H10" s="27"/>
      <c r="I10" s="147"/>
      <c r="J10" s="34"/>
      <c r="K10" s="3"/>
      <c r="L10" s="14"/>
      <c r="M10" s="3"/>
      <c r="N10" s="3"/>
    </row>
    <row r="11" spans="1:14" ht="132" customHeight="1" thickBot="1" x14ac:dyDescent="0.25">
      <c r="A11" s="135" t="s">
        <v>95</v>
      </c>
      <c r="B11" s="58">
        <v>5</v>
      </c>
      <c r="C11" s="64" t="s">
        <v>96</v>
      </c>
      <c r="D11" s="64">
        <v>3</v>
      </c>
      <c r="E11" s="42" t="s">
        <v>122</v>
      </c>
      <c r="F11" s="3" t="s">
        <v>125</v>
      </c>
      <c r="G11" s="4" t="s">
        <v>71</v>
      </c>
      <c r="H11" s="4">
        <v>80</v>
      </c>
      <c r="I11" s="3" t="s">
        <v>229</v>
      </c>
      <c r="J11" s="147" t="s">
        <v>228</v>
      </c>
      <c r="K11" s="147"/>
      <c r="L11" s="85"/>
      <c r="M11" s="147"/>
      <c r="N11" s="147" t="s">
        <v>130</v>
      </c>
    </row>
    <row r="12" spans="1:14" ht="22.5" thickBot="1" x14ac:dyDescent="0.55000000000000004">
      <c r="A12" s="56" t="s">
        <v>11</v>
      </c>
      <c r="B12" s="57">
        <f>SUM(B8:B11)</f>
        <v>20</v>
      </c>
      <c r="C12" s="45"/>
      <c r="D12" s="45"/>
      <c r="E12" s="199" t="s">
        <v>11</v>
      </c>
      <c r="F12" s="200"/>
      <c r="G12" s="200"/>
      <c r="H12" s="200"/>
      <c r="I12" s="200"/>
      <c r="J12" s="201"/>
      <c r="K12" s="3"/>
      <c r="L12" s="28">
        <f>SUM(L8:L11)</f>
        <v>0</v>
      </c>
      <c r="M12" s="3"/>
      <c r="N12" s="3"/>
    </row>
    <row r="15" spans="1:14" ht="24" x14ac:dyDescent="0.55000000000000004">
      <c r="E15" s="18"/>
      <c r="F15" s="21"/>
      <c r="G15" s="21"/>
      <c r="H15" s="21"/>
      <c r="I15" s="21"/>
      <c r="J15" s="21"/>
    </row>
    <row r="16" spans="1:14" ht="24" x14ac:dyDescent="0.55000000000000004">
      <c r="E16" s="19"/>
      <c r="F16" s="202"/>
      <c r="G16" s="202"/>
      <c r="H16" s="202"/>
      <c r="I16" s="23"/>
      <c r="J16" s="22"/>
    </row>
    <row r="17" spans="5:12" ht="24" x14ac:dyDescent="0.55000000000000004">
      <c r="E17" s="21"/>
      <c r="F17" s="202"/>
      <c r="G17" s="202"/>
      <c r="H17" s="202"/>
      <c r="I17" s="21"/>
      <c r="J17" s="22"/>
      <c r="L17" s="20"/>
    </row>
    <row r="18" spans="5:12" ht="24" x14ac:dyDescent="0.55000000000000004">
      <c r="E18" s="21"/>
      <c r="F18" s="21"/>
      <c r="G18" s="21"/>
      <c r="H18" s="21"/>
      <c r="I18" s="25"/>
      <c r="J18" s="24"/>
    </row>
  </sheetData>
  <mergeCells count="22">
    <mergeCell ref="A5:D5"/>
    <mergeCell ref="E5:N5"/>
    <mergeCell ref="A6:A7"/>
    <mergeCell ref="B6:B7"/>
    <mergeCell ref="C6:C7"/>
    <mergeCell ref="D6:D7"/>
    <mergeCell ref="E6:E7"/>
    <mergeCell ref="F6:F7"/>
    <mergeCell ref="G6:G7"/>
    <mergeCell ref="H6:H7"/>
    <mergeCell ref="I6:I7"/>
    <mergeCell ref="J6:J7"/>
    <mergeCell ref="K6:M6"/>
    <mergeCell ref="E12:J12"/>
    <mergeCell ref="F16:H16"/>
    <mergeCell ref="F17:H17"/>
    <mergeCell ref="N6:N7"/>
    <mergeCell ref="E8:E9"/>
    <mergeCell ref="F8:F9"/>
    <mergeCell ref="G8:G9"/>
    <mergeCell ref="H8:H9"/>
    <mergeCell ref="I8:I9"/>
  </mergeCells>
  <pageMargins left="0.7" right="0.7" top="0.75" bottom="0.75" header="0.3" footer="0.3"/>
  <pageSetup paperSize="9"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8ACF-9D76-40BD-895F-1DCB9CB513B4}">
  <dimension ref="A1:T85"/>
  <sheetViews>
    <sheetView tabSelected="1" workbookViewId="0">
      <selection activeCell="G79" sqref="G79"/>
    </sheetView>
  </sheetViews>
  <sheetFormatPr defaultColWidth="9" defaultRowHeight="24" x14ac:dyDescent="0.55000000000000004"/>
  <cols>
    <col min="1" max="1" width="26.875" style="366" customWidth="1"/>
    <col min="2" max="2" width="8.125" style="367" customWidth="1"/>
    <col min="3" max="3" width="10.125" style="367" customWidth="1"/>
    <col min="4" max="4" width="8.75" style="367" customWidth="1"/>
    <col min="5" max="5" width="9" style="367"/>
    <col min="6" max="6" width="9.375" style="367" customWidth="1"/>
    <col min="7" max="7" width="12" style="367" customWidth="1"/>
    <col min="8" max="12" width="7.125" style="367" customWidth="1"/>
    <col min="13" max="13" width="17.875" style="368" customWidth="1"/>
    <col min="14" max="14" width="11.75" style="369" customWidth="1"/>
    <col min="15" max="15" width="21.375" style="369" customWidth="1"/>
    <col min="16" max="16" width="66.125" style="370" customWidth="1"/>
    <col min="17" max="17" width="18.625" style="312" customWidth="1"/>
    <col min="18" max="18" width="17.375" style="312" customWidth="1"/>
    <col min="19" max="16384" width="9" style="312"/>
  </cols>
  <sheetData>
    <row r="1" spans="1:16" s="273" customFormat="1" ht="24.75" customHeight="1" x14ac:dyDescent="0.65">
      <c r="A1" s="272" t="s">
        <v>302</v>
      </c>
      <c r="B1" s="272"/>
      <c r="C1" s="272"/>
      <c r="D1" s="272"/>
      <c r="E1" s="272"/>
      <c r="F1" s="272"/>
      <c r="G1" s="272"/>
      <c r="H1" s="272"/>
      <c r="I1" s="272"/>
      <c r="J1" s="272"/>
      <c r="K1" s="272"/>
      <c r="L1" s="272"/>
      <c r="M1" s="272"/>
      <c r="N1" s="272"/>
      <c r="O1" s="272"/>
      <c r="P1" s="272"/>
    </row>
    <row r="2" spans="1:16" s="273" customFormat="1" ht="24.75" hidden="1" customHeight="1" x14ac:dyDescent="0.65">
      <c r="A2" s="274"/>
      <c r="B2" s="274"/>
      <c r="C2" s="274"/>
      <c r="D2" s="274"/>
      <c r="E2" s="274"/>
      <c r="F2" s="274"/>
      <c r="G2" s="274"/>
      <c r="H2" s="274"/>
      <c r="I2" s="274"/>
      <c r="J2" s="274"/>
      <c r="K2" s="274"/>
      <c r="L2" s="274"/>
      <c r="M2" s="275"/>
      <c r="N2" s="274"/>
      <c r="O2" s="276"/>
      <c r="P2" s="274"/>
    </row>
    <row r="3" spans="1:16" s="286" customFormat="1" ht="24.75" customHeight="1" x14ac:dyDescent="0.2">
      <c r="A3" s="277" t="s">
        <v>1</v>
      </c>
      <c r="B3" s="278" t="s">
        <v>2</v>
      </c>
      <c r="C3" s="279" t="s">
        <v>303</v>
      </c>
      <c r="D3" s="279" t="s">
        <v>304</v>
      </c>
      <c r="E3" s="279" t="s">
        <v>305</v>
      </c>
      <c r="F3" s="279" t="s">
        <v>306</v>
      </c>
      <c r="G3" s="280" t="s">
        <v>307</v>
      </c>
      <c r="H3" s="281" t="s">
        <v>308</v>
      </c>
      <c r="I3" s="282"/>
      <c r="J3" s="282"/>
      <c r="K3" s="282"/>
      <c r="L3" s="283"/>
      <c r="M3" s="284" t="s">
        <v>309</v>
      </c>
      <c r="N3" s="285" t="s">
        <v>310</v>
      </c>
      <c r="O3" s="284" t="s">
        <v>311</v>
      </c>
      <c r="P3" s="285" t="s">
        <v>312</v>
      </c>
    </row>
    <row r="4" spans="1:16" s="290" customFormat="1" ht="25.5" customHeight="1" x14ac:dyDescent="0.2">
      <c r="A4" s="277"/>
      <c r="B4" s="278"/>
      <c r="C4" s="279"/>
      <c r="D4" s="279"/>
      <c r="E4" s="279"/>
      <c r="F4" s="279"/>
      <c r="G4" s="287"/>
      <c r="H4" s="288">
        <v>1</v>
      </c>
      <c r="I4" s="288">
        <v>2</v>
      </c>
      <c r="J4" s="288">
        <v>3</v>
      </c>
      <c r="K4" s="288">
        <v>4</v>
      </c>
      <c r="L4" s="288">
        <v>5</v>
      </c>
      <c r="M4" s="289"/>
      <c r="N4" s="285"/>
      <c r="O4" s="289"/>
      <c r="P4" s="285"/>
    </row>
    <row r="5" spans="1:16" s="290" customFormat="1" ht="25.5" customHeight="1" x14ac:dyDescent="0.2">
      <c r="A5" s="291" t="s">
        <v>313</v>
      </c>
      <c r="B5" s="291"/>
      <c r="C5" s="292">
        <f>C6+C18+C55+C68+C78</f>
        <v>90</v>
      </c>
      <c r="D5" s="292">
        <f>D6+D18+D55+D68+D78</f>
        <v>80</v>
      </c>
      <c r="E5" s="292">
        <f>E6+E18+E55+E68+E78</f>
        <v>80</v>
      </c>
      <c r="F5" s="292">
        <f>F6+F18+F55+F68+F78</f>
        <v>80</v>
      </c>
      <c r="G5" s="292">
        <f>G6+G18+G55+G68+G78</f>
        <v>80</v>
      </c>
      <c r="H5" s="293"/>
      <c r="I5" s="293"/>
      <c r="J5" s="293"/>
      <c r="K5" s="293"/>
      <c r="L5" s="293"/>
      <c r="M5" s="294"/>
      <c r="N5" s="295"/>
      <c r="O5" s="296"/>
      <c r="P5" s="295"/>
    </row>
    <row r="6" spans="1:16" s="304" customFormat="1" ht="20.100000000000001" customHeight="1" x14ac:dyDescent="0.2">
      <c r="A6" s="297" t="s">
        <v>99</v>
      </c>
      <c r="B6" s="298"/>
      <c r="C6" s="299">
        <v>30</v>
      </c>
      <c r="D6" s="299">
        <v>20</v>
      </c>
      <c r="E6" s="299">
        <v>20</v>
      </c>
      <c r="F6" s="299">
        <f>SUM(F7:F25)</f>
        <v>20</v>
      </c>
      <c r="G6" s="299">
        <f>SUM(G7:G17)</f>
        <v>29</v>
      </c>
      <c r="H6" s="300"/>
      <c r="I6" s="300"/>
      <c r="J6" s="300"/>
      <c r="K6" s="300"/>
      <c r="L6" s="300"/>
      <c r="M6" s="301"/>
      <c r="N6" s="302"/>
      <c r="O6" s="302"/>
      <c r="P6" s="303"/>
    </row>
    <row r="7" spans="1:16" ht="330" customHeight="1" x14ac:dyDescent="0.55000000000000004">
      <c r="A7" s="305" t="s">
        <v>314</v>
      </c>
      <c r="B7" s="306" t="s">
        <v>67</v>
      </c>
      <c r="C7" s="307"/>
      <c r="D7" s="307"/>
      <c r="E7" s="307"/>
      <c r="F7" s="307"/>
      <c r="G7" s="307">
        <v>5</v>
      </c>
      <c r="H7" s="308">
        <v>1</v>
      </c>
      <c r="I7" s="308">
        <v>2</v>
      </c>
      <c r="J7" s="308">
        <v>3</v>
      </c>
      <c r="K7" s="308">
        <v>4</v>
      </c>
      <c r="L7" s="308">
        <v>5</v>
      </c>
      <c r="M7" s="309" t="s">
        <v>315</v>
      </c>
      <c r="N7" s="305" t="s">
        <v>316</v>
      </c>
      <c r="O7" s="310" t="s">
        <v>317</v>
      </c>
      <c r="P7" s="311" t="s">
        <v>318</v>
      </c>
    </row>
    <row r="8" spans="1:16" ht="286.5" customHeight="1" x14ac:dyDescent="0.55000000000000004">
      <c r="A8" s="305" t="s">
        <v>68</v>
      </c>
      <c r="B8" s="306" t="s">
        <v>67</v>
      </c>
      <c r="C8" s="307"/>
      <c r="D8" s="307"/>
      <c r="E8" s="307"/>
      <c r="F8" s="307"/>
      <c r="G8" s="307">
        <v>8</v>
      </c>
      <c r="H8" s="308">
        <v>1</v>
      </c>
      <c r="I8" s="308">
        <v>2</v>
      </c>
      <c r="J8" s="308">
        <v>3</v>
      </c>
      <c r="K8" s="308">
        <v>4</v>
      </c>
      <c r="L8" s="308">
        <v>5</v>
      </c>
      <c r="M8" s="309" t="s">
        <v>315</v>
      </c>
      <c r="N8" s="313" t="s">
        <v>319</v>
      </c>
      <c r="O8" s="314" t="s">
        <v>320</v>
      </c>
      <c r="P8" s="305" t="s">
        <v>321</v>
      </c>
    </row>
    <row r="9" spans="1:16" s="376" customFormat="1" ht="264.75" customHeight="1" x14ac:dyDescent="0.55000000000000004">
      <c r="A9" s="371" t="s">
        <v>322</v>
      </c>
      <c r="B9" s="372" t="s">
        <v>67</v>
      </c>
      <c r="C9" s="373"/>
      <c r="D9" s="373"/>
      <c r="E9" s="373"/>
      <c r="F9" s="373"/>
      <c r="G9" s="373"/>
      <c r="H9" s="374">
        <v>1</v>
      </c>
      <c r="I9" s="374">
        <v>2</v>
      </c>
      <c r="J9" s="374">
        <v>3</v>
      </c>
      <c r="K9" s="374">
        <v>4</v>
      </c>
      <c r="L9" s="374">
        <v>5</v>
      </c>
      <c r="M9" s="375" t="s">
        <v>315</v>
      </c>
      <c r="N9" s="371" t="s">
        <v>323</v>
      </c>
      <c r="O9" s="371" t="s">
        <v>320</v>
      </c>
      <c r="P9" s="371" t="s">
        <v>324</v>
      </c>
    </row>
    <row r="10" spans="1:16" s="376" customFormat="1" ht="349.5" customHeight="1" x14ac:dyDescent="0.55000000000000004">
      <c r="A10" s="371" t="s">
        <v>232</v>
      </c>
      <c r="B10" s="372" t="s">
        <v>67</v>
      </c>
      <c r="C10" s="373"/>
      <c r="D10" s="373"/>
      <c r="E10" s="373"/>
      <c r="F10" s="373"/>
      <c r="G10" s="373"/>
      <c r="H10" s="374">
        <v>1</v>
      </c>
      <c r="I10" s="374">
        <v>2</v>
      </c>
      <c r="J10" s="374">
        <v>3</v>
      </c>
      <c r="K10" s="374">
        <v>4</v>
      </c>
      <c r="L10" s="374">
        <v>5</v>
      </c>
      <c r="M10" s="375" t="s">
        <v>315</v>
      </c>
      <c r="N10" s="371" t="s">
        <v>325</v>
      </c>
      <c r="O10" s="371" t="s">
        <v>320</v>
      </c>
      <c r="P10" s="371" t="s">
        <v>326</v>
      </c>
    </row>
    <row r="11" spans="1:16" ht="310.5" customHeight="1" x14ac:dyDescent="0.55000000000000004">
      <c r="A11" s="305" t="s">
        <v>233</v>
      </c>
      <c r="B11" s="306" t="s">
        <v>67</v>
      </c>
      <c r="C11" s="307"/>
      <c r="D11" s="307"/>
      <c r="E11" s="307"/>
      <c r="F11" s="307"/>
      <c r="G11" s="307">
        <v>2</v>
      </c>
      <c r="H11" s="308">
        <v>1</v>
      </c>
      <c r="I11" s="308">
        <v>2</v>
      </c>
      <c r="J11" s="308">
        <v>3</v>
      </c>
      <c r="K11" s="308">
        <v>4</v>
      </c>
      <c r="L11" s="308">
        <v>5</v>
      </c>
      <c r="M11" s="309" t="s">
        <v>315</v>
      </c>
      <c r="N11" s="305"/>
      <c r="O11" s="305" t="s">
        <v>320</v>
      </c>
      <c r="P11" s="305" t="s">
        <v>327</v>
      </c>
    </row>
    <row r="12" spans="1:16" s="376" customFormat="1" ht="264" x14ac:dyDescent="0.55000000000000004">
      <c r="A12" s="371" t="s">
        <v>328</v>
      </c>
      <c r="B12" s="372" t="s">
        <v>67</v>
      </c>
      <c r="C12" s="373"/>
      <c r="D12" s="373"/>
      <c r="E12" s="373"/>
      <c r="F12" s="373"/>
      <c r="G12" s="373"/>
      <c r="H12" s="374">
        <v>1</v>
      </c>
      <c r="I12" s="374">
        <v>2</v>
      </c>
      <c r="J12" s="374">
        <v>3</v>
      </c>
      <c r="K12" s="374">
        <v>4</v>
      </c>
      <c r="L12" s="374">
        <v>5</v>
      </c>
      <c r="M12" s="375" t="s">
        <v>315</v>
      </c>
      <c r="N12" s="371" t="s">
        <v>323</v>
      </c>
      <c r="O12" s="371" t="s">
        <v>320</v>
      </c>
      <c r="P12" s="371" t="s">
        <v>329</v>
      </c>
    </row>
    <row r="13" spans="1:16" s="376" customFormat="1" ht="264" x14ac:dyDescent="0.55000000000000004">
      <c r="A13" s="371" t="s">
        <v>330</v>
      </c>
      <c r="B13" s="372" t="s">
        <v>67</v>
      </c>
      <c r="C13" s="373"/>
      <c r="D13" s="373"/>
      <c r="E13" s="373"/>
      <c r="F13" s="373"/>
      <c r="G13" s="373"/>
      <c r="H13" s="374">
        <v>1</v>
      </c>
      <c r="I13" s="374">
        <v>2</v>
      </c>
      <c r="J13" s="374">
        <v>3</v>
      </c>
      <c r="K13" s="374">
        <v>4</v>
      </c>
      <c r="L13" s="374">
        <v>5</v>
      </c>
      <c r="M13" s="375" t="s">
        <v>315</v>
      </c>
      <c r="N13" s="371" t="s">
        <v>323</v>
      </c>
      <c r="O13" s="371" t="s">
        <v>320</v>
      </c>
      <c r="P13" s="371" t="s">
        <v>331</v>
      </c>
    </row>
    <row r="14" spans="1:16" ht="360" x14ac:dyDescent="0.55000000000000004">
      <c r="A14" s="305" t="s">
        <v>332</v>
      </c>
      <c r="B14" s="306" t="s">
        <v>67</v>
      </c>
      <c r="C14" s="307"/>
      <c r="D14" s="307"/>
      <c r="E14" s="307"/>
      <c r="F14" s="307"/>
      <c r="G14" s="307">
        <v>2</v>
      </c>
      <c r="H14" s="308">
        <v>1</v>
      </c>
      <c r="I14" s="308">
        <v>2</v>
      </c>
      <c r="J14" s="308">
        <v>3</v>
      </c>
      <c r="K14" s="308">
        <v>4</v>
      </c>
      <c r="L14" s="308">
        <v>5</v>
      </c>
      <c r="M14" s="309" t="s">
        <v>315</v>
      </c>
      <c r="N14" s="305"/>
      <c r="O14" s="305" t="s">
        <v>320</v>
      </c>
      <c r="P14" s="305" t="s">
        <v>333</v>
      </c>
    </row>
    <row r="15" spans="1:16" ht="304.5" customHeight="1" x14ac:dyDescent="0.55000000000000004">
      <c r="A15" s="305" t="s">
        <v>237</v>
      </c>
      <c r="B15" s="306" t="s">
        <v>67</v>
      </c>
      <c r="C15" s="307"/>
      <c r="D15" s="307"/>
      <c r="E15" s="307"/>
      <c r="F15" s="307"/>
      <c r="G15" s="307">
        <v>2</v>
      </c>
      <c r="H15" s="308">
        <v>1</v>
      </c>
      <c r="I15" s="308">
        <v>2</v>
      </c>
      <c r="J15" s="308">
        <v>3</v>
      </c>
      <c r="K15" s="308">
        <v>4</v>
      </c>
      <c r="L15" s="308">
        <v>5</v>
      </c>
      <c r="M15" s="315" t="s">
        <v>315</v>
      </c>
      <c r="N15" s="305" t="s">
        <v>323</v>
      </c>
      <c r="O15" s="305" t="s">
        <v>320</v>
      </c>
      <c r="P15" s="305" t="s">
        <v>334</v>
      </c>
    </row>
    <row r="16" spans="1:16" s="376" customFormat="1" ht="262.5" customHeight="1" x14ac:dyDescent="0.55000000000000004">
      <c r="A16" s="371" t="s">
        <v>238</v>
      </c>
      <c r="B16" s="372" t="s">
        <v>67</v>
      </c>
      <c r="C16" s="373"/>
      <c r="D16" s="373"/>
      <c r="E16" s="373"/>
      <c r="F16" s="373"/>
      <c r="G16" s="373"/>
      <c r="H16" s="374">
        <v>1</v>
      </c>
      <c r="I16" s="374">
        <v>2</v>
      </c>
      <c r="J16" s="374">
        <v>3</v>
      </c>
      <c r="K16" s="374">
        <v>4</v>
      </c>
      <c r="L16" s="374">
        <v>5</v>
      </c>
      <c r="M16" s="377" t="s">
        <v>335</v>
      </c>
      <c r="N16" s="371" t="s">
        <v>336</v>
      </c>
      <c r="O16" s="371"/>
      <c r="P16" s="371" t="s">
        <v>337</v>
      </c>
    </row>
    <row r="17" spans="1:20" ht="264" x14ac:dyDescent="0.55000000000000004">
      <c r="A17" s="305" t="s">
        <v>338</v>
      </c>
      <c r="B17" s="306" t="s">
        <v>67</v>
      </c>
      <c r="C17" s="307"/>
      <c r="D17" s="307"/>
      <c r="E17" s="307"/>
      <c r="F17" s="307"/>
      <c r="G17" s="307">
        <v>10</v>
      </c>
      <c r="H17" s="308">
        <v>1</v>
      </c>
      <c r="I17" s="308">
        <v>2</v>
      </c>
      <c r="J17" s="308">
        <v>3</v>
      </c>
      <c r="K17" s="308">
        <v>4</v>
      </c>
      <c r="L17" s="308">
        <v>5</v>
      </c>
      <c r="M17" s="315" t="s">
        <v>315</v>
      </c>
      <c r="N17" s="305" t="s">
        <v>339</v>
      </c>
      <c r="O17" s="305" t="s">
        <v>320</v>
      </c>
      <c r="P17" s="305" t="s">
        <v>340</v>
      </c>
    </row>
    <row r="18" spans="1:20" s="304" customFormat="1" ht="50.25" customHeight="1" x14ac:dyDescent="0.2">
      <c r="A18" s="297" t="s">
        <v>100</v>
      </c>
      <c r="B18" s="298"/>
      <c r="C18" s="316">
        <v>40</v>
      </c>
      <c r="D18" s="316">
        <v>30</v>
      </c>
      <c r="E18" s="316">
        <v>30</v>
      </c>
      <c r="F18" s="316">
        <v>20</v>
      </c>
      <c r="G18" s="316">
        <f>SUM(G20:G53)</f>
        <v>30</v>
      </c>
      <c r="H18" s="317"/>
      <c r="I18" s="317"/>
      <c r="J18" s="317"/>
      <c r="K18" s="317"/>
      <c r="L18" s="317"/>
      <c r="M18" s="318"/>
      <c r="N18" s="302"/>
      <c r="O18" s="302"/>
      <c r="P18" s="303"/>
    </row>
    <row r="19" spans="1:20" s="304" customFormat="1" x14ac:dyDescent="0.2">
      <c r="A19" s="319" t="s">
        <v>207</v>
      </c>
      <c r="B19" s="320"/>
      <c r="C19" s="307"/>
      <c r="D19" s="307"/>
      <c r="E19" s="307"/>
      <c r="F19" s="307"/>
      <c r="G19" s="307"/>
      <c r="H19" s="321"/>
      <c r="I19" s="321"/>
      <c r="J19" s="321"/>
      <c r="K19" s="321"/>
      <c r="L19" s="321"/>
      <c r="M19" s="322"/>
      <c r="N19" s="323"/>
      <c r="O19" s="323"/>
      <c r="P19" s="323"/>
    </row>
    <row r="20" spans="1:20" ht="96" x14ac:dyDescent="0.55000000000000004">
      <c r="A20" s="305" t="s">
        <v>25</v>
      </c>
      <c r="B20" s="306" t="s">
        <v>70</v>
      </c>
      <c r="C20" s="307"/>
      <c r="D20" s="307"/>
      <c r="E20" s="307"/>
      <c r="F20" s="307"/>
      <c r="G20" s="307">
        <v>1</v>
      </c>
      <c r="H20" s="324">
        <v>3441.2889062500003</v>
      </c>
      <c r="I20" s="324">
        <v>3622.4093750000002</v>
      </c>
      <c r="J20" s="324">
        <v>3813.0625</v>
      </c>
      <c r="K20" s="324">
        <v>4013.75</v>
      </c>
      <c r="L20" s="324">
        <v>4225</v>
      </c>
      <c r="M20" s="311" t="s">
        <v>341</v>
      </c>
      <c r="N20" s="305" t="s">
        <v>342</v>
      </c>
      <c r="O20" s="305" t="s">
        <v>343</v>
      </c>
      <c r="P20" s="325" t="s">
        <v>344</v>
      </c>
    </row>
    <row r="21" spans="1:20" ht="144" x14ac:dyDescent="0.55000000000000004">
      <c r="A21" s="305" t="s">
        <v>26</v>
      </c>
      <c r="B21" s="306" t="s">
        <v>71</v>
      </c>
      <c r="C21" s="307"/>
      <c r="D21" s="307"/>
      <c r="E21" s="307"/>
      <c r="F21" s="307"/>
      <c r="G21" s="307">
        <v>1</v>
      </c>
      <c r="H21" s="326">
        <v>70</v>
      </c>
      <c r="I21" s="326">
        <v>75</v>
      </c>
      <c r="J21" s="326">
        <v>80</v>
      </c>
      <c r="K21" s="326">
        <v>85</v>
      </c>
      <c r="L21" s="326">
        <v>90</v>
      </c>
      <c r="M21" s="311" t="s">
        <v>341</v>
      </c>
      <c r="N21" s="305" t="s">
        <v>345</v>
      </c>
      <c r="O21" s="305" t="s">
        <v>346</v>
      </c>
      <c r="P21" s="305" t="s">
        <v>347</v>
      </c>
    </row>
    <row r="22" spans="1:20" ht="72" x14ac:dyDescent="0.55000000000000004">
      <c r="A22" s="305" t="s">
        <v>27</v>
      </c>
      <c r="B22" s="306" t="s">
        <v>71</v>
      </c>
      <c r="C22" s="307"/>
      <c r="D22" s="307"/>
      <c r="E22" s="307"/>
      <c r="F22" s="307"/>
      <c r="G22" s="307">
        <v>1</v>
      </c>
      <c r="H22" s="326">
        <v>20</v>
      </c>
      <c r="I22" s="326">
        <v>40</v>
      </c>
      <c r="J22" s="326">
        <v>60</v>
      </c>
      <c r="K22" s="326">
        <v>80</v>
      </c>
      <c r="L22" s="326">
        <v>100</v>
      </c>
      <c r="M22" s="311" t="s">
        <v>348</v>
      </c>
      <c r="N22" s="305" t="s">
        <v>349</v>
      </c>
      <c r="O22" s="305" t="s">
        <v>350</v>
      </c>
      <c r="P22" s="305" t="s">
        <v>351</v>
      </c>
    </row>
    <row r="23" spans="1:20" ht="72" x14ac:dyDescent="0.55000000000000004">
      <c r="A23" s="305" t="s">
        <v>28</v>
      </c>
      <c r="B23" s="327" t="s">
        <v>72</v>
      </c>
      <c r="C23" s="307"/>
      <c r="D23" s="307"/>
      <c r="E23" s="307"/>
      <c r="F23" s="307"/>
      <c r="G23" s="307">
        <v>1</v>
      </c>
      <c r="H23" s="326">
        <v>1</v>
      </c>
      <c r="I23" s="326">
        <v>2</v>
      </c>
      <c r="J23" s="326">
        <v>3</v>
      </c>
      <c r="K23" s="326">
        <v>4</v>
      </c>
      <c r="L23" s="326">
        <v>5</v>
      </c>
      <c r="M23" s="311" t="s">
        <v>352</v>
      </c>
      <c r="N23" s="305" t="s">
        <v>349</v>
      </c>
      <c r="O23" s="305" t="s">
        <v>353</v>
      </c>
      <c r="P23" s="305" t="s">
        <v>354</v>
      </c>
    </row>
    <row r="24" spans="1:20" ht="72" x14ac:dyDescent="0.55000000000000004">
      <c r="A24" s="305" t="s">
        <v>29</v>
      </c>
      <c r="B24" s="327" t="s">
        <v>73</v>
      </c>
      <c r="C24" s="307"/>
      <c r="D24" s="307"/>
      <c r="E24" s="307"/>
      <c r="F24" s="307"/>
      <c r="G24" s="307">
        <v>1</v>
      </c>
      <c r="H24" s="328">
        <v>7000</v>
      </c>
      <c r="I24" s="328">
        <v>9000</v>
      </c>
      <c r="J24" s="328">
        <v>11000</v>
      </c>
      <c r="K24" s="328">
        <v>13000</v>
      </c>
      <c r="L24" s="328">
        <v>15000</v>
      </c>
      <c r="M24" s="311" t="s">
        <v>352</v>
      </c>
      <c r="N24" s="305" t="s">
        <v>349</v>
      </c>
      <c r="O24" s="305" t="s">
        <v>355</v>
      </c>
      <c r="P24" s="305" t="s">
        <v>356</v>
      </c>
    </row>
    <row r="25" spans="1:20" ht="48" x14ac:dyDescent="0.55000000000000004">
      <c r="A25" s="305" t="s">
        <v>240</v>
      </c>
      <c r="B25" s="329" t="s">
        <v>72</v>
      </c>
      <c r="C25" s="307"/>
      <c r="D25" s="307"/>
      <c r="E25" s="307"/>
      <c r="F25" s="307"/>
      <c r="G25" s="307">
        <v>1</v>
      </c>
      <c r="H25" s="326">
        <v>1</v>
      </c>
      <c r="I25" s="326">
        <v>2</v>
      </c>
      <c r="J25" s="326">
        <v>3</v>
      </c>
      <c r="K25" s="326">
        <v>4</v>
      </c>
      <c r="L25" s="326">
        <v>5</v>
      </c>
      <c r="M25" s="311" t="s">
        <v>357</v>
      </c>
      <c r="N25" s="305" t="s">
        <v>358</v>
      </c>
      <c r="O25" s="305" t="s">
        <v>355</v>
      </c>
      <c r="P25" s="305" t="s">
        <v>359</v>
      </c>
    </row>
    <row r="26" spans="1:20" ht="168" x14ac:dyDescent="0.55000000000000004">
      <c r="A26" s="305" t="s">
        <v>241</v>
      </c>
      <c r="B26" s="327" t="s">
        <v>71</v>
      </c>
      <c r="C26" s="307"/>
      <c r="D26" s="307"/>
      <c r="E26" s="307"/>
      <c r="F26" s="307"/>
      <c r="G26" s="307">
        <v>1</v>
      </c>
      <c r="H26" s="326">
        <v>20</v>
      </c>
      <c r="I26" s="326">
        <v>40</v>
      </c>
      <c r="J26" s="326">
        <v>60</v>
      </c>
      <c r="K26" s="326">
        <v>80</v>
      </c>
      <c r="L26" s="326">
        <v>100</v>
      </c>
      <c r="M26" s="311" t="s">
        <v>348</v>
      </c>
      <c r="N26" s="305" t="s">
        <v>349</v>
      </c>
      <c r="O26" s="305" t="s">
        <v>355</v>
      </c>
      <c r="P26" s="305" t="s">
        <v>360</v>
      </c>
    </row>
    <row r="27" spans="1:20" ht="72" x14ac:dyDescent="0.55000000000000004">
      <c r="A27" s="305" t="s">
        <v>242</v>
      </c>
      <c r="B27" s="327" t="s">
        <v>70</v>
      </c>
      <c r="C27" s="307">
        <v>1.25</v>
      </c>
      <c r="D27" s="307"/>
      <c r="E27" s="307"/>
      <c r="F27" s="307"/>
      <c r="G27" s="307">
        <v>1</v>
      </c>
      <c r="H27" s="326">
        <v>10</v>
      </c>
      <c r="I27" s="326">
        <v>20</v>
      </c>
      <c r="J27" s="326">
        <v>30</v>
      </c>
      <c r="K27" s="326">
        <v>40</v>
      </c>
      <c r="L27" s="326">
        <v>50</v>
      </c>
      <c r="M27" s="311" t="s">
        <v>348</v>
      </c>
      <c r="N27" s="305" t="s">
        <v>361</v>
      </c>
      <c r="O27" s="305" t="s">
        <v>362</v>
      </c>
      <c r="P27" s="305" t="s">
        <v>363</v>
      </c>
    </row>
    <row r="28" spans="1:20" ht="120" x14ac:dyDescent="0.55000000000000004">
      <c r="A28" s="305" t="s">
        <v>364</v>
      </c>
      <c r="B28" s="327" t="s">
        <v>74</v>
      </c>
      <c r="C28" s="307">
        <v>1.25</v>
      </c>
      <c r="D28" s="307"/>
      <c r="E28" s="307"/>
      <c r="F28" s="307"/>
      <c r="G28" s="307">
        <v>1</v>
      </c>
      <c r="H28" s="326">
        <v>0</v>
      </c>
      <c r="I28" s="326" t="s">
        <v>365</v>
      </c>
      <c r="J28" s="326" t="s">
        <v>365</v>
      </c>
      <c r="K28" s="326">
        <v>1</v>
      </c>
      <c r="L28" s="326">
        <v>2</v>
      </c>
      <c r="M28" s="311" t="s">
        <v>366</v>
      </c>
      <c r="N28" s="305" t="s">
        <v>367</v>
      </c>
      <c r="O28" s="305" t="s">
        <v>368</v>
      </c>
      <c r="P28" s="325" t="s">
        <v>369</v>
      </c>
    </row>
    <row r="29" spans="1:20" ht="120" x14ac:dyDescent="0.55000000000000004">
      <c r="A29" s="305" t="s">
        <v>370</v>
      </c>
      <c r="B29" s="327" t="s">
        <v>75</v>
      </c>
      <c r="C29" s="307">
        <v>1.25</v>
      </c>
      <c r="D29" s="307"/>
      <c r="E29" s="307"/>
      <c r="F29" s="307"/>
      <c r="G29" s="307">
        <v>1</v>
      </c>
      <c r="H29" s="326">
        <v>1</v>
      </c>
      <c r="I29" s="326">
        <v>2</v>
      </c>
      <c r="J29" s="326">
        <v>3</v>
      </c>
      <c r="K29" s="326">
        <v>4</v>
      </c>
      <c r="L29" s="326">
        <v>5</v>
      </c>
      <c r="M29" s="330" t="s">
        <v>371</v>
      </c>
      <c r="N29" s="305" t="s">
        <v>372</v>
      </c>
      <c r="O29" s="305" t="s">
        <v>373</v>
      </c>
      <c r="P29" s="305" t="s">
        <v>374</v>
      </c>
    </row>
    <row r="30" spans="1:20" ht="20.100000000000001" customHeight="1" x14ac:dyDescent="0.55000000000000004">
      <c r="A30" s="331" t="s">
        <v>208</v>
      </c>
      <c r="B30" s="321"/>
      <c r="C30" s="307"/>
      <c r="D30" s="307"/>
      <c r="E30" s="307"/>
      <c r="F30" s="307"/>
      <c r="G30" s="307"/>
      <c r="H30" s="321"/>
      <c r="I30" s="321"/>
      <c r="J30" s="321"/>
      <c r="K30" s="321"/>
      <c r="L30" s="321"/>
      <c r="M30" s="322"/>
      <c r="N30" s="323"/>
      <c r="O30" s="323"/>
      <c r="P30" s="332"/>
    </row>
    <row r="31" spans="1:20" s="336" customFormat="1" ht="120" x14ac:dyDescent="0.55000000000000004">
      <c r="A31" s="325" t="s">
        <v>30</v>
      </c>
      <c r="B31" s="333" t="s">
        <v>76</v>
      </c>
      <c r="C31" s="307"/>
      <c r="D31" s="307"/>
      <c r="E31" s="307"/>
      <c r="F31" s="307"/>
      <c r="G31" s="307">
        <v>1.25</v>
      </c>
      <c r="H31" s="334">
        <v>28</v>
      </c>
      <c r="I31" s="334">
        <v>56</v>
      </c>
      <c r="J31" s="334">
        <v>84</v>
      </c>
      <c r="K31" s="334">
        <v>112</v>
      </c>
      <c r="L31" s="334">
        <v>140</v>
      </c>
      <c r="M31" s="309" t="s">
        <v>375</v>
      </c>
      <c r="N31" s="305" t="s">
        <v>376</v>
      </c>
      <c r="O31" s="305" t="s">
        <v>377</v>
      </c>
      <c r="P31" s="335" t="s">
        <v>378</v>
      </c>
    </row>
    <row r="32" spans="1:20" s="336" customFormat="1" ht="72" x14ac:dyDescent="0.55000000000000004">
      <c r="A32" s="305" t="s">
        <v>31</v>
      </c>
      <c r="B32" s="337" t="s">
        <v>76</v>
      </c>
      <c r="C32" s="307"/>
      <c r="D32" s="307"/>
      <c r="E32" s="307"/>
      <c r="F32" s="307"/>
      <c r="G32" s="307">
        <v>1.25</v>
      </c>
      <c r="H32" s="334">
        <v>8</v>
      </c>
      <c r="I32" s="334">
        <v>16</v>
      </c>
      <c r="J32" s="334">
        <v>24</v>
      </c>
      <c r="K32" s="334">
        <v>32</v>
      </c>
      <c r="L32" s="334">
        <v>40</v>
      </c>
      <c r="M32" s="309" t="s">
        <v>375</v>
      </c>
      <c r="N32" s="305" t="s">
        <v>379</v>
      </c>
      <c r="O32" s="305" t="s">
        <v>380</v>
      </c>
      <c r="P32" s="338"/>
      <c r="Q32" s="339"/>
      <c r="R32" s="339"/>
      <c r="S32" s="339"/>
      <c r="T32" s="339"/>
    </row>
    <row r="33" spans="1:18" ht="72" x14ac:dyDescent="0.55000000000000004">
      <c r="A33" s="305" t="s">
        <v>32</v>
      </c>
      <c r="B33" s="340" t="s">
        <v>71</v>
      </c>
      <c r="C33" s="307"/>
      <c r="D33" s="307"/>
      <c r="E33" s="307"/>
      <c r="F33" s="307"/>
      <c r="G33" s="307">
        <v>1.25</v>
      </c>
      <c r="H33" s="334">
        <v>10</v>
      </c>
      <c r="I33" s="334">
        <v>20</v>
      </c>
      <c r="J33" s="334">
        <v>30</v>
      </c>
      <c r="K33" s="334">
        <v>40</v>
      </c>
      <c r="L33" s="334">
        <v>50</v>
      </c>
      <c r="M33" s="309" t="s">
        <v>381</v>
      </c>
      <c r="N33" s="305" t="s">
        <v>349</v>
      </c>
      <c r="O33" s="305" t="s">
        <v>382</v>
      </c>
      <c r="P33" s="305" t="s">
        <v>383</v>
      </c>
    </row>
    <row r="34" spans="1:18" ht="120" customHeight="1" x14ac:dyDescent="0.55000000000000004">
      <c r="A34" s="341" t="s">
        <v>33</v>
      </c>
      <c r="B34" s="340" t="s">
        <v>71</v>
      </c>
      <c r="C34" s="307"/>
      <c r="D34" s="307"/>
      <c r="E34" s="307"/>
      <c r="F34" s="307"/>
      <c r="G34" s="307">
        <v>1.25</v>
      </c>
      <c r="H34" s="334">
        <v>4</v>
      </c>
      <c r="I34" s="334">
        <v>8</v>
      </c>
      <c r="J34" s="334">
        <v>12</v>
      </c>
      <c r="K34" s="334">
        <v>16</v>
      </c>
      <c r="L34" s="334">
        <v>20</v>
      </c>
      <c r="M34" s="309" t="s">
        <v>384</v>
      </c>
      <c r="N34" s="305" t="s">
        <v>385</v>
      </c>
      <c r="O34" s="341" t="s">
        <v>386</v>
      </c>
      <c r="P34" s="341" t="s">
        <v>387</v>
      </c>
    </row>
    <row r="35" spans="1:18" ht="72" x14ac:dyDescent="0.55000000000000004">
      <c r="A35" s="342"/>
      <c r="B35" s="340"/>
      <c r="C35" s="307"/>
      <c r="D35" s="307"/>
      <c r="E35" s="307"/>
      <c r="F35" s="307"/>
      <c r="G35" s="307"/>
      <c r="H35" s="334">
        <v>3</v>
      </c>
      <c r="I35" s="334">
        <v>6</v>
      </c>
      <c r="J35" s="334">
        <v>9</v>
      </c>
      <c r="K35" s="334">
        <v>12</v>
      </c>
      <c r="L35" s="334">
        <v>15</v>
      </c>
      <c r="M35" s="309" t="s">
        <v>388</v>
      </c>
      <c r="N35" s="305" t="s">
        <v>379</v>
      </c>
      <c r="O35" s="342"/>
      <c r="P35" s="342"/>
    </row>
    <row r="36" spans="1:18" s="336" customFormat="1" ht="72" x14ac:dyDescent="0.55000000000000004">
      <c r="A36" s="305" t="s">
        <v>34</v>
      </c>
      <c r="B36" s="333" t="s">
        <v>77</v>
      </c>
      <c r="C36" s="307"/>
      <c r="D36" s="307"/>
      <c r="E36" s="307"/>
      <c r="F36" s="307"/>
      <c r="G36" s="307">
        <v>1.25</v>
      </c>
      <c r="H36" s="334">
        <v>0</v>
      </c>
      <c r="I36" s="334"/>
      <c r="J36" s="334">
        <v>1</v>
      </c>
      <c r="K36" s="334">
        <v>2</v>
      </c>
      <c r="L36" s="334">
        <v>3</v>
      </c>
      <c r="M36" s="309" t="s">
        <v>389</v>
      </c>
      <c r="N36" s="305" t="s">
        <v>349</v>
      </c>
      <c r="O36" s="305" t="s">
        <v>390</v>
      </c>
      <c r="P36" s="343" t="s">
        <v>391</v>
      </c>
    </row>
    <row r="37" spans="1:18" ht="96" x14ac:dyDescent="0.55000000000000004">
      <c r="A37" s="325" t="s">
        <v>35</v>
      </c>
      <c r="B37" s="340" t="s">
        <v>71</v>
      </c>
      <c r="C37" s="307"/>
      <c r="D37" s="307"/>
      <c r="E37" s="307"/>
      <c r="F37" s="307"/>
      <c r="G37" s="307">
        <v>1.25</v>
      </c>
      <c r="H37" s="334">
        <v>10</v>
      </c>
      <c r="I37" s="334">
        <v>20</v>
      </c>
      <c r="J37" s="334">
        <v>30</v>
      </c>
      <c r="K37" s="334">
        <v>40</v>
      </c>
      <c r="L37" s="334">
        <v>50</v>
      </c>
      <c r="M37" s="309" t="s">
        <v>392</v>
      </c>
      <c r="N37" s="305" t="s">
        <v>349</v>
      </c>
      <c r="O37" s="305" t="s">
        <v>393</v>
      </c>
      <c r="P37" s="305" t="s">
        <v>394</v>
      </c>
    </row>
    <row r="38" spans="1:18" ht="48" x14ac:dyDescent="0.55000000000000004">
      <c r="A38" s="341" t="s">
        <v>36</v>
      </c>
      <c r="B38" s="337" t="s">
        <v>71</v>
      </c>
      <c r="C38" s="307"/>
      <c r="D38" s="307"/>
      <c r="E38" s="307"/>
      <c r="F38" s="307"/>
      <c r="G38" s="307">
        <v>1.25</v>
      </c>
      <c r="H38" s="334">
        <v>20</v>
      </c>
      <c r="I38" s="334">
        <v>40</v>
      </c>
      <c r="J38" s="334">
        <v>60</v>
      </c>
      <c r="K38" s="334">
        <v>80</v>
      </c>
      <c r="L38" s="334">
        <v>100</v>
      </c>
      <c r="M38" s="309" t="s">
        <v>395</v>
      </c>
      <c r="N38" s="305" t="s">
        <v>396</v>
      </c>
      <c r="O38" s="341" t="s">
        <v>397</v>
      </c>
      <c r="P38" s="341" t="s">
        <v>398</v>
      </c>
      <c r="Q38" s="344"/>
      <c r="R38" s="344"/>
    </row>
    <row r="39" spans="1:18" ht="72" x14ac:dyDescent="0.55000000000000004">
      <c r="A39" s="342"/>
      <c r="B39" s="337"/>
      <c r="C39" s="307"/>
      <c r="D39" s="307"/>
      <c r="E39" s="307"/>
      <c r="F39" s="307"/>
      <c r="G39" s="307"/>
      <c r="H39" s="334">
        <v>4</v>
      </c>
      <c r="I39" s="334">
        <v>8</v>
      </c>
      <c r="J39" s="334">
        <v>12</v>
      </c>
      <c r="K39" s="334">
        <v>16</v>
      </c>
      <c r="L39" s="334">
        <v>20</v>
      </c>
      <c r="M39" s="309" t="s">
        <v>399</v>
      </c>
      <c r="N39" s="305" t="s">
        <v>400</v>
      </c>
      <c r="O39" s="342"/>
      <c r="P39" s="342"/>
      <c r="Q39" s="344"/>
      <c r="R39" s="344"/>
    </row>
    <row r="40" spans="1:18" ht="20.100000000000001" customHeight="1" x14ac:dyDescent="0.55000000000000004">
      <c r="A40" s="331" t="s">
        <v>209</v>
      </c>
      <c r="B40" s="345"/>
      <c r="C40" s="307"/>
      <c r="D40" s="307"/>
      <c r="E40" s="307"/>
      <c r="F40" s="307"/>
      <c r="G40" s="307"/>
      <c r="H40" s="321"/>
      <c r="I40" s="321"/>
      <c r="J40" s="321"/>
      <c r="K40" s="321"/>
      <c r="L40" s="321"/>
      <c r="M40" s="322"/>
      <c r="N40" s="323"/>
      <c r="O40" s="323"/>
      <c r="P40" s="332"/>
    </row>
    <row r="41" spans="1:18" ht="96" customHeight="1" x14ac:dyDescent="0.55000000000000004">
      <c r="A41" s="305" t="s">
        <v>401</v>
      </c>
      <c r="B41" s="337" t="s">
        <v>77</v>
      </c>
      <c r="C41" s="307"/>
      <c r="D41" s="307"/>
      <c r="E41" s="307"/>
      <c r="F41" s="307"/>
      <c r="G41" s="307">
        <v>1.25</v>
      </c>
      <c r="H41" s="334"/>
      <c r="I41" s="334">
        <v>1</v>
      </c>
      <c r="J41" s="334">
        <v>2</v>
      </c>
      <c r="K41" s="334">
        <v>3</v>
      </c>
      <c r="L41" s="334">
        <v>4</v>
      </c>
      <c r="M41" s="309" t="s">
        <v>402</v>
      </c>
      <c r="N41" s="346" t="s">
        <v>403</v>
      </c>
      <c r="O41" s="305" t="s">
        <v>404</v>
      </c>
      <c r="P41" s="305" t="s">
        <v>405</v>
      </c>
    </row>
    <row r="42" spans="1:18" ht="98.25" customHeight="1" x14ac:dyDescent="0.55000000000000004">
      <c r="A42" s="341" t="s">
        <v>38</v>
      </c>
      <c r="B42" s="337" t="s">
        <v>76</v>
      </c>
      <c r="C42" s="307"/>
      <c r="D42" s="307"/>
      <c r="E42" s="307"/>
      <c r="F42" s="307"/>
      <c r="G42" s="307">
        <v>1.25</v>
      </c>
      <c r="H42" s="334">
        <f>I42-1.6</f>
        <v>1.6000000000000005</v>
      </c>
      <c r="I42" s="334">
        <f>J42-1.6</f>
        <v>3.2000000000000006</v>
      </c>
      <c r="J42" s="334">
        <f>K42-1.6</f>
        <v>4.8000000000000007</v>
      </c>
      <c r="K42" s="334">
        <f>L42-1.6</f>
        <v>6.4</v>
      </c>
      <c r="L42" s="334">
        <v>8</v>
      </c>
      <c r="M42" s="309" t="s">
        <v>406</v>
      </c>
      <c r="N42" s="346" t="s">
        <v>407</v>
      </c>
      <c r="O42" s="341" t="s">
        <v>408</v>
      </c>
      <c r="P42" s="341" t="s">
        <v>409</v>
      </c>
    </row>
    <row r="43" spans="1:18" ht="96" x14ac:dyDescent="0.55000000000000004">
      <c r="A43" s="342"/>
      <c r="B43" s="337"/>
      <c r="C43" s="307"/>
      <c r="D43" s="307"/>
      <c r="E43" s="307"/>
      <c r="F43" s="307"/>
      <c r="G43" s="307"/>
      <c r="H43" s="334">
        <f>I43-0.8</f>
        <v>0.80000000000000027</v>
      </c>
      <c r="I43" s="334">
        <f>J43-0.8</f>
        <v>1.6000000000000003</v>
      </c>
      <c r="J43" s="334">
        <f>K43-0.8</f>
        <v>2.4000000000000004</v>
      </c>
      <c r="K43" s="334">
        <f>L43-0.8</f>
        <v>3.2</v>
      </c>
      <c r="L43" s="334">
        <v>4</v>
      </c>
      <c r="M43" s="309" t="s">
        <v>410</v>
      </c>
      <c r="N43" s="346" t="s">
        <v>411</v>
      </c>
      <c r="O43" s="342"/>
      <c r="P43" s="342"/>
    </row>
    <row r="44" spans="1:18" ht="96" x14ac:dyDescent="0.55000000000000004">
      <c r="A44" s="305" t="s">
        <v>412</v>
      </c>
      <c r="B44" s="337" t="s">
        <v>78</v>
      </c>
      <c r="C44" s="307"/>
      <c r="D44" s="307"/>
      <c r="E44" s="307"/>
      <c r="F44" s="307"/>
      <c r="G44" s="307">
        <v>1.25</v>
      </c>
      <c r="H44" s="334"/>
      <c r="I44" s="334"/>
      <c r="J44" s="334">
        <v>1</v>
      </c>
      <c r="K44" s="334">
        <v>2</v>
      </c>
      <c r="L44" s="334">
        <v>3</v>
      </c>
      <c r="M44" s="309" t="s">
        <v>413</v>
      </c>
      <c r="N44" s="305" t="s">
        <v>414</v>
      </c>
      <c r="O44" s="305" t="s">
        <v>415</v>
      </c>
      <c r="P44" s="305" t="s">
        <v>416</v>
      </c>
    </row>
    <row r="45" spans="1:18" ht="72" x14ac:dyDescent="0.55000000000000004">
      <c r="A45" s="325" t="s">
        <v>40</v>
      </c>
      <c r="B45" s="337" t="s">
        <v>79</v>
      </c>
      <c r="C45" s="307"/>
      <c r="D45" s="307"/>
      <c r="E45" s="307"/>
      <c r="F45" s="307"/>
      <c r="G45" s="307">
        <v>1.25</v>
      </c>
      <c r="H45" s="334">
        <v>1</v>
      </c>
      <c r="I45" s="334">
        <v>2</v>
      </c>
      <c r="J45" s="334">
        <v>3</v>
      </c>
      <c r="K45" s="334">
        <v>4</v>
      </c>
      <c r="L45" s="334">
        <v>5</v>
      </c>
      <c r="M45" s="309" t="s">
        <v>417</v>
      </c>
      <c r="N45" s="305" t="s">
        <v>414</v>
      </c>
      <c r="O45" s="305" t="s">
        <v>418</v>
      </c>
      <c r="P45" s="305" t="s">
        <v>419</v>
      </c>
    </row>
    <row r="46" spans="1:18" ht="96" x14ac:dyDescent="0.55000000000000004">
      <c r="A46" s="341" t="s">
        <v>80</v>
      </c>
      <c r="B46" s="337" t="s">
        <v>76</v>
      </c>
      <c r="C46" s="307"/>
      <c r="D46" s="307"/>
      <c r="E46" s="307"/>
      <c r="F46" s="307"/>
      <c r="G46" s="307">
        <v>1.25</v>
      </c>
      <c r="H46" s="334">
        <f>I46-0.2</f>
        <v>0.20000000000000007</v>
      </c>
      <c r="I46" s="334">
        <f>J46-0.2</f>
        <v>0.40000000000000008</v>
      </c>
      <c r="J46" s="334">
        <f>K46-0.2</f>
        <v>0.60000000000000009</v>
      </c>
      <c r="K46" s="334">
        <f>L46-0.2</f>
        <v>0.8</v>
      </c>
      <c r="L46" s="334">
        <v>1</v>
      </c>
      <c r="M46" s="309" t="s">
        <v>420</v>
      </c>
      <c r="N46" s="305" t="s">
        <v>421</v>
      </c>
      <c r="O46" s="305" t="s">
        <v>422</v>
      </c>
      <c r="P46" s="341" t="s">
        <v>423</v>
      </c>
    </row>
    <row r="47" spans="1:18" ht="48" x14ac:dyDescent="0.55000000000000004">
      <c r="A47" s="342"/>
      <c r="B47" s="337"/>
      <c r="C47" s="307"/>
      <c r="D47" s="307"/>
      <c r="E47" s="307"/>
      <c r="F47" s="307"/>
      <c r="G47" s="307"/>
      <c r="H47" s="334"/>
      <c r="I47" s="334"/>
      <c r="J47" s="334"/>
      <c r="K47" s="334"/>
      <c r="L47" s="334"/>
      <c r="M47" s="309" t="s">
        <v>424</v>
      </c>
      <c r="N47" s="305" t="s">
        <v>411</v>
      </c>
      <c r="O47" s="305" t="s">
        <v>425</v>
      </c>
      <c r="P47" s="342"/>
    </row>
    <row r="48" spans="1:18" ht="49.5" customHeight="1" x14ac:dyDescent="0.55000000000000004">
      <c r="A48" s="331" t="s">
        <v>426</v>
      </c>
      <c r="B48" s="345"/>
      <c r="C48" s="307"/>
      <c r="D48" s="307"/>
      <c r="E48" s="307"/>
      <c r="F48" s="307"/>
      <c r="G48" s="307"/>
      <c r="H48" s="321"/>
      <c r="I48" s="321"/>
      <c r="J48" s="321"/>
      <c r="K48" s="321"/>
      <c r="L48" s="321"/>
      <c r="M48" s="322"/>
      <c r="N48" s="323"/>
      <c r="O48" s="323"/>
      <c r="P48" s="332"/>
    </row>
    <row r="49" spans="1:16" s="349" customFormat="1" ht="72" x14ac:dyDescent="0.55000000000000004">
      <c r="A49" s="347" t="s">
        <v>45</v>
      </c>
      <c r="B49" s="348" t="s">
        <v>75</v>
      </c>
      <c r="C49" s="307"/>
      <c r="D49" s="307"/>
      <c r="E49" s="307"/>
      <c r="F49" s="307"/>
      <c r="G49" s="307">
        <v>1.25</v>
      </c>
      <c r="H49" s="326">
        <v>0</v>
      </c>
      <c r="I49" s="326"/>
      <c r="J49" s="326"/>
      <c r="K49" s="326">
        <v>1</v>
      </c>
      <c r="L49" s="326">
        <v>2</v>
      </c>
      <c r="M49" s="309" t="s">
        <v>427</v>
      </c>
      <c r="N49" s="305" t="s">
        <v>428</v>
      </c>
      <c r="O49" s="305" t="s">
        <v>429</v>
      </c>
      <c r="P49" s="347" t="s">
        <v>430</v>
      </c>
    </row>
    <row r="50" spans="1:16" ht="20.100000000000001" customHeight="1" x14ac:dyDescent="0.55000000000000004">
      <c r="A50" s="331" t="s">
        <v>211</v>
      </c>
      <c r="B50" s="345"/>
      <c r="C50" s="307"/>
      <c r="D50" s="307"/>
      <c r="E50" s="307"/>
      <c r="F50" s="307"/>
      <c r="G50" s="307"/>
      <c r="H50" s="321"/>
      <c r="I50" s="321"/>
      <c r="J50" s="321"/>
      <c r="K50" s="321"/>
      <c r="L50" s="321"/>
      <c r="M50" s="322"/>
      <c r="N50" s="323"/>
      <c r="O50" s="323"/>
      <c r="P50" s="332"/>
    </row>
    <row r="51" spans="1:16" ht="48" x14ac:dyDescent="0.55000000000000004">
      <c r="A51" s="305" t="s">
        <v>41</v>
      </c>
      <c r="B51" s="337" t="s">
        <v>67</v>
      </c>
      <c r="C51" s="307"/>
      <c r="D51" s="307"/>
      <c r="E51" s="307"/>
      <c r="F51" s="307"/>
      <c r="G51" s="307">
        <v>1.25</v>
      </c>
      <c r="H51" s="334">
        <v>1</v>
      </c>
      <c r="I51" s="334">
        <v>2</v>
      </c>
      <c r="J51" s="334">
        <v>3</v>
      </c>
      <c r="K51" s="334">
        <v>4</v>
      </c>
      <c r="L51" s="334">
        <v>5</v>
      </c>
      <c r="M51" s="309" t="s">
        <v>417</v>
      </c>
      <c r="N51" s="305" t="s">
        <v>431</v>
      </c>
      <c r="O51" s="305" t="s">
        <v>432</v>
      </c>
      <c r="P51" s="305" t="s">
        <v>433</v>
      </c>
    </row>
    <row r="52" spans="1:16" ht="104.25" customHeight="1" x14ac:dyDescent="0.55000000000000004">
      <c r="A52" s="305" t="s">
        <v>434</v>
      </c>
      <c r="B52" s="337" t="s">
        <v>71</v>
      </c>
      <c r="C52" s="307"/>
      <c r="D52" s="307"/>
      <c r="E52" s="307"/>
      <c r="F52" s="307"/>
      <c r="G52" s="307">
        <v>1.25</v>
      </c>
      <c r="H52" s="350">
        <f>I52-(I52*10%)</f>
        <v>31.347000000000005</v>
      </c>
      <c r="I52" s="350">
        <f>J52-(J52*10%)</f>
        <v>34.830000000000005</v>
      </c>
      <c r="J52" s="350">
        <f>K52-(K52*10%)</f>
        <v>38.700000000000003</v>
      </c>
      <c r="K52" s="350">
        <v>43</v>
      </c>
      <c r="L52" s="350">
        <f>K52+(K52*10%)</f>
        <v>47.3</v>
      </c>
      <c r="M52" s="309" t="s">
        <v>435</v>
      </c>
      <c r="N52" s="305" t="s">
        <v>349</v>
      </c>
      <c r="O52" s="305" t="s">
        <v>436</v>
      </c>
      <c r="P52" s="305" t="s">
        <v>437</v>
      </c>
    </row>
    <row r="53" spans="1:16" ht="72" x14ac:dyDescent="0.55000000000000004">
      <c r="A53" s="305" t="s">
        <v>43</v>
      </c>
      <c r="B53" s="337" t="s">
        <v>71</v>
      </c>
      <c r="C53" s="307"/>
      <c r="D53" s="307"/>
      <c r="E53" s="307"/>
      <c r="F53" s="307"/>
      <c r="G53" s="307">
        <v>1.25</v>
      </c>
      <c r="H53" s="334">
        <v>40</v>
      </c>
      <c r="I53" s="334">
        <v>50</v>
      </c>
      <c r="J53" s="334">
        <v>60</v>
      </c>
      <c r="K53" s="334">
        <v>70</v>
      </c>
      <c r="L53" s="334">
        <v>80</v>
      </c>
      <c r="M53" s="309" t="s">
        <v>438</v>
      </c>
      <c r="N53" s="305" t="s">
        <v>439</v>
      </c>
      <c r="O53" s="305" t="s">
        <v>440</v>
      </c>
      <c r="P53" s="305" t="s">
        <v>441</v>
      </c>
    </row>
    <row r="54" spans="1:16" s="376" customFormat="1" ht="72" x14ac:dyDescent="0.55000000000000004">
      <c r="A54" s="371" t="s">
        <v>44</v>
      </c>
      <c r="B54" s="378" t="s">
        <v>72</v>
      </c>
      <c r="C54" s="373"/>
      <c r="D54" s="373"/>
      <c r="E54" s="373"/>
      <c r="F54" s="373"/>
      <c r="G54" s="373"/>
      <c r="H54" s="373">
        <v>1</v>
      </c>
      <c r="I54" s="373">
        <v>2</v>
      </c>
      <c r="J54" s="373">
        <v>3</v>
      </c>
      <c r="K54" s="373">
        <v>4</v>
      </c>
      <c r="L54" s="373">
        <v>5</v>
      </c>
      <c r="M54" s="375" t="s">
        <v>442</v>
      </c>
      <c r="N54" s="371" t="s">
        <v>443</v>
      </c>
      <c r="O54" s="371" t="s">
        <v>444</v>
      </c>
      <c r="P54" s="371" t="s">
        <v>445</v>
      </c>
    </row>
    <row r="55" spans="1:16" s="383" customFormat="1" ht="51" customHeight="1" x14ac:dyDescent="0.2">
      <c r="A55" s="379" t="s">
        <v>446</v>
      </c>
      <c r="B55" s="379"/>
      <c r="C55" s="380">
        <v>10</v>
      </c>
      <c r="D55" s="380">
        <v>10</v>
      </c>
      <c r="E55" s="380">
        <v>10</v>
      </c>
      <c r="F55" s="380">
        <v>20</v>
      </c>
      <c r="G55" s="380">
        <f>SUM(G56:G67)</f>
        <v>2</v>
      </c>
      <c r="H55" s="380"/>
      <c r="I55" s="380"/>
      <c r="J55" s="380"/>
      <c r="K55" s="380"/>
      <c r="L55" s="380"/>
      <c r="M55" s="381"/>
      <c r="N55" s="379"/>
      <c r="O55" s="379"/>
      <c r="P55" s="382"/>
    </row>
    <row r="56" spans="1:16" s="376" customFormat="1" ht="288" x14ac:dyDescent="0.55000000000000004">
      <c r="A56" s="371" t="s">
        <v>47</v>
      </c>
      <c r="B56" s="378" t="s">
        <v>67</v>
      </c>
      <c r="C56" s="373"/>
      <c r="D56" s="373"/>
      <c r="E56" s="373"/>
      <c r="F56" s="373"/>
      <c r="G56" s="373"/>
      <c r="H56" s="373">
        <v>1</v>
      </c>
      <c r="I56" s="373">
        <v>2</v>
      </c>
      <c r="J56" s="373">
        <v>3</v>
      </c>
      <c r="K56" s="373">
        <v>4</v>
      </c>
      <c r="L56" s="373">
        <v>5</v>
      </c>
      <c r="M56" s="375" t="s">
        <v>447</v>
      </c>
      <c r="N56" s="371" t="s">
        <v>448</v>
      </c>
      <c r="O56" s="371" t="s">
        <v>449</v>
      </c>
      <c r="P56" s="371" t="s">
        <v>450</v>
      </c>
    </row>
    <row r="57" spans="1:16" s="376" customFormat="1" ht="48.75" customHeight="1" x14ac:dyDescent="0.55000000000000004">
      <c r="A57" s="371" t="s">
        <v>451</v>
      </c>
      <c r="B57" s="378" t="s">
        <v>70</v>
      </c>
      <c r="C57" s="373"/>
      <c r="D57" s="373"/>
      <c r="E57" s="373"/>
      <c r="F57" s="373"/>
      <c r="G57" s="373"/>
      <c r="H57" s="374">
        <v>50</v>
      </c>
      <c r="I57" s="374">
        <v>75</v>
      </c>
      <c r="J57" s="374">
        <v>100</v>
      </c>
      <c r="K57" s="374">
        <v>125</v>
      </c>
      <c r="L57" s="374">
        <v>150</v>
      </c>
      <c r="M57" s="375" t="s">
        <v>452</v>
      </c>
      <c r="N57" s="371" t="s">
        <v>453</v>
      </c>
      <c r="O57" s="371" t="s">
        <v>454</v>
      </c>
      <c r="P57" s="371" t="s">
        <v>455</v>
      </c>
    </row>
    <row r="58" spans="1:16" ht="72" x14ac:dyDescent="0.55000000000000004">
      <c r="A58" s="305" t="s">
        <v>49</v>
      </c>
      <c r="B58" s="337" t="s">
        <v>83</v>
      </c>
      <c r="C58" s="307"/>
      <c r="D58" s="307"/>
      <c r="E58" s="307"/>
      <c r="F58" s="307"/>
      <c r="G58" s="307">
        <v>1</v>
      </c>
      <c r="H58" s="308">
        <v>10</v>
      </c>
      <c r="I58" s="308">
        <v>20</v>
      </c>
      <c r="J58" s="308">
        <v>30</v>
      </c>
      <c r="K58" s="308">
        <v>40</v>
      </c>
      <c r="L58" s="308">
        <v>50</v>
      </c>
      <c r="M58" s="309" t="s">
        <v>456</v>
      </c>
      <c r="N58" s="305" t="s">
        <v>457</v>
      </c>
      <c r="O58" s="305" t="s">
        <v>454</v>
      </c>
      <c r="P58" s="305" t="s">
        <v>458</v>
      </c>
    </row>
    <row r="59" spans="1:16" s="376" customFormat="1" ht="72" x14ac:dyDescent="0.55000000000000004">
      <c r="A59" s="385" t="s">
        <v>459</v>
      </c>
      <c r="B59" s="386" t="s">
        <v>70</v>
      </c>
      <c r="C59" s="373"/>
      <c r="D59" s="373"/>
      <c r="E59" s="373"/>
      <c r="F59" s="373"/>
      <c r="G59" s="373"/>
      <c r="H59" s="374">
        <v>5</v>
      </c>
      <c r="I59" s="374">
        <v>10</v>
      </c>
      <c r="J59" s="374">
        <v>15</v>
      </c>
      <c r="K59" s="374">
        <v>20</v>
      </c>
      <c r="L59" s="374">
        <v>25</v>
      </c>
      <c r="M59" s="375" t="s">
        <v>456</v>
      </c>
      <c r="N59" s="371" t="s">
        <v>457</v>
      </c>
      <c r="O59" s="371" t="s">
        <v>454</v>
      </c>
      <c r="P59" s="371" t="s">
        <v>460</v>
      </c>
    </row>
    <row r="60" spans="1:16" s="376" customFormat="1" ht="96" x14ac:dyDescent="0.55000000000000004">
      <c r="A60" s="387" t="s">
        <v>50</v>
      </c>
      <c r="B60" s="386" t="s">
        <v>70</v>
      </c>
      <c r="C60" s="373"/>
      <c r="D60" s="373"/>
      <c r="E60" s="373"/>
      <c r="F60" s="373"/>
      <c r="G60" s="373"/>
      <c r="H60" s="374">
        <v>5</v>
      </c>
      <c r="I60" s="374">
        <v>10</v>
      </c>
      <c r="J60" s="374">
        <v>15</v>
      </c>
      <c r="K60" s="374">
        <v>20</v>
      </c>
      <c r="L60" s="374">
        <v>25</v>
      </c>
      <c r="M60" s="375" t="s">
        <v>456</v>
      </c>
      <c r="N60" s="371" t="s">
        <v>457</v>
      </c>
      <c r="O60" s="371" t="s">
        <v>454</v>
      </c>
      <c r="P60" s="371" t="s">
        <v>461</v>
      </c>
    </row>
    <row r="61" spans="1:16" s="390" customFormat="1" ht="72" x14ac:dyDescent="0.55000000000000004">
      <c r="A61" s="388" t="s">
        <v>245</v>
      </c>
      <c r="B61" s="374" t="s">
        <v>70</v>
      </c>
      <c r="C61" s="373"/>
      <c r="D61" s="373"/>
      <c r="E61" s="373"/>
      <c r="F61" s="373"/>
      <c r="G61" s="373"/>
      <c r="H61" s="374">
        <v>100</v>
      </c>
      <c r="I61" s="374">
        <v>100</v>
      </c>
      <c r="J61" s="374">
        <v>120</v>
      </c>
      <c r="K61" s="374">
        <v>140</v>
      </c>
      <c r="L61" s="374">
        <v>160</v>
      </c>
      <c r="M61" s="375" t="s">
        <v>462</v>
      </c>
      <c r="N61" s="371" t="s">
        <v>457</v>
      </c>
      <c r="O61" s="371" t="s">
        <v>454</v>
      </c>
      <c r="P61" s="389" t="s">
        <v>463</v>
      </c>
    </row>
    <row r="62" spans="1:16" s="390" customFormat="1" ht="72" x14ac:dyDescent="0.55000000000000004">
      <c r="A62" s="388" t="s">
        <v>246</v>
      </c>
      <c r="B62" s="374" t="s">
        <v>70</v>
      </c>
      <c r="C62" s="373"/>
      <c r="D62" s="373"/>
      <c r="E62" s="373"/>
      <c r="F62" s="373"/>
      <c r="G62" s="373"/>
      <c r="H62" s="374"/>
      <c r="I62" s="374">
        <v>110</v>
      </c>
      <c r="J62" s="374">
        <v>140</v>
      </c>
      <c r="K62" s="374">
        <v>170</v>
      </c>
      <c r="L62" s="374">
        <v>200</v>
      </c>
      <c r="M62" s="375" t="s">
        <v>464</v>
      </c>
      <c r="N62" s="371" t="s">
        <v>457</v>
      </c>
      <c r="O62" s="371" t="s">
        <v>454</v>
      </c>
      <c r="P62" s="389" t="s">
        <v>465</v>
      </c>
    </row>
    <row r="63" spans="1:16" s="390" customFormat="1" ht="72" x14ac:dyDescent="0.55000000000000004">
      <c r="A63" s="388" t="s">
        <v>466</v>
      </c>
      <c r="B63" s="391" t="s">
        <v>71</v>
      </c>
      <c r="C63" s="392"/>
      <c r="D63" s="373"/>
      <c r="E63" s="373"/>
      <c r="F63" s="373"/>
      <c r="G63" s="373"/>
      <c r="H63" s="374">
        <v>10</v>
      </c>
      <c r="I63" s="374">
        <v>20</v>
      </c>
      <c r="J63" s="374">
        <v>30</v>
      </c>
      <c r="K63" s="374">
        <v>40</v>
      </c>
      <c r="L63" s="374">
        <v>50</v>
      </c>
      <c r="M63" s="393" t="s">
        <v>467</v>
      </c>
      <c r="N63" s="371" t="s">
        <v>349</v>
      </c>
      <c r="P63" s="394" t="s">
        <v>468</v>
      </c>
    </row>
    <row r="64" spans="1:16" s="376" customFormat="1" ht="72" x14ac:dyDescent="0.55000000000000004">
      <c r="A64" s="371" t="s">
        <v>248</v>
      </c>
      <c r="B64" s="378" t="s">
        <v>84</v>
      </c>
      <c r="C64" s="373"/>
      <c r="D64" s="373"/>
      <c r="E64" s="373"/>
      <c r="F64" s="373"/>
      <c r="G64" s="373"/>
      <c r="H64" s="384">
        <v>3690</v>
      </c>
      <c r="I64" s="384">
        <v>3660</v>
      </c>
      <c r="J64" s="384">
        <v>3630</v>
      </c>
      <c r="K64" s="384">
        <v>3600</v>
      </c>
      <c r="L64" s="384">
        <v>3570</v>
      </c>
      <c r="M64" s="375" t="s">
        <v>469</v>
      </c>
      <c r="N64" s="371" t="s">
        <v>316</v>
      </c>
      <c r="O64" s="371" t="s">
        <v>470</v>
      </c>
      <c r="P64" s="371" t="s">
        <v>471</v>
      </c>
    </row>
    <row r="65" spans="1:19" s="376" customFormat="1" ht="120" x14ac:dyDescent="0.55000000000000004">
      <c r="A65" s="371" t="s">
        <v>472</v>
      </c>
      <c r="B65" s="378" t="s">
        <v>84</v>
      </c>
      <c r="C65" s="373"/>
      <c r="D65" s="373"/>
      <c r="E65" s="373"/>
      <c r="F65" s="373"/>
      <c r="G65" s="373"/>
      <c r="H65" s="384"/>
      <c r="I65" s="384"/>
      <c r="J65" s="384"/>
      <c r="K65" s="384"/>
      <c r="L65" s="384"/>
      <c r="M65" s="375" t="s">
        <v>469</v>
      </c>
      <c r="N65" s="371" t="s">
        <v>316</v>
      </c>
      <c r="O65" s="371" t="s">
        <v>473</v>
      </c>
      <c r="P65" s="371" t="s">
        <v>474</v>
      </c>
    </row>
    <row r="66" spans="1:19" ht="120" x14ac:dyDescent="0.55000000000000004">
      <c r="A66" s="305" t="s">
        <v>475</v>
      </c>
      <c r="B66" s="337" t="s">
        <v>84</v>
      </c>
      <c r="C66" s="307"/>
      <c r="D66" s="307"/>
      <c r="E66" s="307"/>
      <c r="F66" s="307"/>
      <c r="G66" s="307">
        <v>1</v>
      </c>
      <c r="H66" s="324"/>
      <c r="I66" s="324"/>
      <c r="J66" s="324"/>
      <c r="K66" s="324"/>
      <c r="L66" s="324"/>
      <c r="M66" s="309" t="s">
        <v>469</v>
      </c>
      <c r="N66" s="305" t="s">
        <v>316</v>
      </c>
      <c r="O66" s="305" t="s">
        <v>473</v>
      </c>
      <c r="P66" s="305" t="s">
        <v>476</v>
      </c>
    </row>
    <row r="67" spans="1:19" s="376" customFormat="1" ht="72" x14ac:dyDescent="0.55000000000000004">
      <c r="A67" s="371" t="s">
        <v>477</v>
      </c>
      <c r="B67" s="378" t="s">
        <v>72</v>
      </c>
      <c r="C67" s="373"/>
      <c r="D67" s="373"/>
      <c r="E67" s="373"/>
      <c r="F67" s="373"/>
      <c r="G67" s="373"/>
      <c r="H67" s="384">
        <v>6000</v>
      </c>
      <c r="I67" s="384">
        <v>6250</v>
      </c>
      <c r="J67" s="384">
        <v>6500</v>
      </c>
      <c r="K67" s="384">
        <v>6750</v>
      </c>
      <c r="L67" s="384">
        <v>7000</v>
      </c>
      <c r="M67" s="375" t="s">
        <v>469</v>
      </c>
      <c r="N67" s="371" t="s">
        <v>316</v>
      </c>
      <c r="O67" s="371" t="s">
        <v>470</v>
      </c>
      <c r="P67" s="371" t="s">
        <v>478</v>
      </c>
    </row>
    <row r="68" spans="1:19" s="351" customFormat="1" ht="47.25" customHeight="1" x14ac:dyDescent="0.2">
      <c r="A68" s="379" t="s">
        <v>101</v>
      </c>
      <c r="B68" s="302"/>
      <c r="C68" s="354">
        <v>10</v>
      </c>
      <c r="D68" s="354">
        <v>10</v>
      </c>
      <c r="E68" s="354">
        <v>10</v>
      </c>
      <c r="F68" s="354">
        <v>10</v>
      </c>
      <c r="G68" s="354">
        <f>SUM(G69:G77)</f>
        <v>10</v>
      </c>
      <c r="H68" s="300"/>
      <c r="I68" s="300"/>
      <c r="J68" s="300"/>
      <c r="K68" s="300"/>
      <c r="L68" s="300"/>
      <c r="M68" s="301"/>
      <c r="N68" s="302"/>
      <c r="O68" s="302"/>
      <c r="P68" s="355" t="s">
        <v>479</v>
      </c>
    </row>
    <row r="69" spans="1:19" s="390" customFormat="1" ht="144" x14ac:dyDescent="0.55000000000000004">
      <c r="A69" s="393" t="s">
        <v>53</v>
      </c>
      <c r="B69" s="378" t="s">
        <v>250</v>
      </c>
      <c r="C69" s="373"/>
      <c r="D69" s="373"/>
      <c r="E69" s="373"/>
      <c r="F69" s="373"/>
      <c r="G69" s="373"/>
      <c r="H69" s="374">
        <v>10</v>
      </c>
      <c r="I69" s="374">
        <v>15</v>
      </c>
      <c r="J69" s="374">
        <v>20</v>
      </c>
      <c r="K69" s="374">
        <v>25</v>
      </c>
      <c r="L69" s="374">
        <v>30</v>
      </c>
      <c r="M69" s="375" t="s">
        <v>456</v>
      </c>
      <c r="N69" s="371" t="s">
        <v>480</v>
      </c>
      <c r="O69" s="371" t="s">
        <v>454</v>
      </c>
      <c r="P69" s="395" t="s">
        <v>481</v>
      </c>
      <c r="Q69" s="396"/>
      <c r="R69" s="396"/>
      <c r="S69" s="396"/>
    </row>
    <row r="70" spans="1:19" s="336" customFormat="1" ht="96" x14ac:dyDescent="0.55000000000000004">
      <c r="A70" s="356" t="s">
        <v>54</v>
      </c>
      <c r="B70" s="337" t="s">
        <v>70</v>
      </c>
      <c r="C70" s="307"/>
      <c r="D70" s="307"/>
      <c r="E70" s="307"/>
      <c r="F70" s="307"/>
      <c r="G70" s="307">
        <v>1</v>
      </c>
      <c r="H70" s="326">
        <v>4</v>
      </c>
      <c r="I70" s="326">
        <v>6</v>
      </c>
      <c r="J70" s="326">
        <v>8</v>
      </c>
      <c r="K70" s="326">
        <v>10</v>
      </c>
      <c r="L70" s="326">
        <v>12</v>
      </c>
      <c r="M70" s="309" t="s">
        <v>482</v>
      </c>
      <c r="N70" s="305" t="s">
        <v>483</v>
      </c>
      <c r="O70" s="305" t="s">
        <v>454</v>
      </c>
      <c r="P70" s="357" t="s">
        <v>484</v>
      </c>
      <c r="Q70" s="339"/>
      <c r="R70" s="339"/>
      <c r="S70" s="339"/>
    </row>
    <row r="71" spans="1:19" s="390" customFormat="1" ht="96" x14ac:dyDescent="0.55000000000000004">
      <c r="A71" s="393" t="s">
        <v>55</v>
      </c>
      <c r="B71" s="378" t="s">
        <v>75</v>
      </c>
      <c r="C71" s="373"/>
      <c r="D71" s="373"/>
      <c r="E71" s="373"/>
      <c r="F71" s="373"/>
      <c r="G71" s="373"/>
      <c r="H71" s="374">
        <v>10</v>
      </c>
      <c r="I71" s="374">
        <v>12</v>
      </c>
      <c r="J71" s="374">
        <v>14</v>
      </c>
      <c r="K71" s="374">
        <v>16</v>
      </c>
      <c r="L71" s="374">
        <v>18</v>
      </c>
      <c r="M71" s="375" t="s">
        <v>485</v>
      </c>
      <c r="N71" s="371" t="s">
        <v>483</v>
      </c>
      <c r="O71" s="371" t="s">
        <v>454</v>
      </c>
      <c r="P71" s="393" t="s">
        <v>486</v>
      </c>
      <c r="Q71" s="396"/>
      <c r="R71" s="396"/>
      <c r="S71" s="396"/>
    </row>
    <row r="72" spans="1:19" s="336" customFormat="1" ht="96" x14ac:dyDescent="0.55000000000000004">
      <c r="A72" s="325" t="s">
        <v>56</v>
      </c>
      <c r="B72" s="337" t="s">
        <v>73</v>
      </c>
      <c r="C72" s="307"/>
      <c r="D72" s="307"/>
      <c r="E72" s="307"/>
      <c r="F72" s="307"/>
      <c r="G72" s="307">
        <v>1</v>
      </c>
      <c r="H72" s="358">
        <v>25000</v>
      </c>
      <c r="I72" s="358">
        <v>50000</v>
      </c>
      <c r="J72" s="358">
        <v>75000</v>
      </c>
      <c r="K72" s="358">
        <v>100000</v>
      </c>
      <c r="L72" s="358">
        <v>125000</v>
      </c>
      <c r="M72" s="309" t="s">
        <v>487</v>
      </c>
      <c r="N72" s="305" t="s">
        <v>483</v>
      </c>
      <c r="O72" s="305" t="s">
        <v>488</v>
      </c>
      <c r="P72" s="325" t="s">
        <v>489</v>
      </c>
      <c r="Q72" s="339"/>
      <c r="R72" s="339"/>
      <c r="S72" s="339"/>
    </row>
    <row r="73" spans="1:19" s="336" customFormat="1" ht="168" x14ac:dyDescent="0.55000000000000004">
      <c r="A73" s="356" t="s">
        <v>490</v>
      </c>
      <c r="B73" s="337" t="s">
        <v>70</v>
      </c>
      <c r="C73" s="307"/>
      <c r="D73" s="307"/>
      <c r="E73" s="307"/>
      <c r="F73" s="307"/>
      <c r="G73" s="307">
        <v>2</v>
      </c>
      <c r="H73" s="334">
        <v>40</v>
      </c>
      <c r="I73" s="334">
        <v>50</v>
      </c>
      <c r="J73" s="334">
        <v>60</v>
      </c>
      <c r="K73" s="334">
        <v>70</v>
      </c>
      <c r="L73" s="334">
        <v>80</v>
      </c>
      <c r="M73" s="309" t="s">
        <v>456</v>
      </c>
      <c r="N73" s="305" t="s">
        <v>349</v>
      </c>
      <c r="O73" s="305" t="s">
        <v>454</v>
      </c>
      <c r="P73" s="357" t="s">
        <v>491</v>
      </c>
      <c r="Q73" s="339"/>
      <c r="R73" s="339"/>
      <c r="S73" s="339"/>
    </row>
    <row r="74" spans="1:19" s="336" customFormat="1" ht="240" x14ac:dyDescent="0.55000000000000004">
      <c r="A74" s="325" t="s">
        <v>57</v>
      </c>
      <c r="B74" s="337" t="s">
        <v>67</v>
      </c>
      <c r="C74" s="307"/>
      <c r="D74" s="307"/>
      <c r="E74" s="307"/>
      <c r="F74" s="307"/>
      <c r="G74" s="307">
        <v>1</v>
      </c>
      <c r="H74" s="326">
        <v>1</v>
      </c>
      <c r="I74" s="326">
        <v>2</v>
      </c>
      <c r="J74" s="326">
        <v>3</v>
      </c>
      <c r="K74" s="326">
        <v>4</v>
      </c>
      <c r="L74" s="326">
        <v>5</v>
      </c>
      <c r="M74" s="309" t="s">
        <v>492</v>
      </c>
      <c r="N74" s="305" t="s">
        <v>349</v>
      </c>
      <c r="O74" s="305" t="s">
        <v>493</v>
      </c>
      <c r="P74" s="325" t="s">
        <v>494</v>
      </c>
      <c r="Q74" s="339"/>
      <c r="R74" s="339"/>
      <c r="S74" s="339"/>
    </row>
    <row r="75" spans="1:19" s="336" customFormat="1" ht="96" x14ac:dyDescent="0.55000000000000004">
      <c r="A75" s="325" t="s">
        <v>495</v>
      </c>
      <c r="B75" s="337" t="s">
        <v>74</v>
      </c>
      <c r="C75" s="307"/>
      <c r="D75" s="307"/>
      <c r="E75" s="307"/>
      <c r="F75" s="307"/>
      <c r="G75" s="307">
        <v>2</v>
      </c>
      <c r="H75" s="334">
        <v>6</v>
      </c>
      <c r="I75" s="334">
        <v>8</v>
      </c>
      <c r="J75" s="334">
        <v>10</v>
      </c>
      <c r="K75" s="334">
        <v>12</v>
      </c>
      <c r="L75" s="334">
        <v>14</v>
      </c>
      <c r="M75" s="309" t="s">
        <v>496</v>
      </c>
      <c r="N75" s="305" t="s">
        <v>457</v>
      </c>
      <c r="O75" s="305" t="s">
        <v>454</v>
      </c>
      <c r="P75" s="325" t="s">
        <v>497</v>
      </c>
      <c r="Q75" s="339"/>
      <c r="R75" s="339"/>
      <c r="S75" s="339"/>
    </row>
    <row r="76" spans="1:19" s="336" customFormat="1" ht="168" x14ac:dyDescent="0.55000000000000004">
      <c r="A76" s="325" t="s">
        <v>59</v>
      </c>
      <c r="B76" s="337" t="s">
        <v>73</v>
      </c>
      <c r="C76" s="307"/>
      <c r="D76" s="307"/>
      <c r="E76" s="307"/>
      <c r="F76" s="307"/>
      <c r="G76" s="307">
        <v>1</v>
      </c>
      <c r="H76" s="358">
        <v>25000</v>
      </c>
      <c r="I76" s="358">
        <v>50000</v>
      </c>
      <c r="J76" s="358">
        <v>100000</v>
      </c>
      <c r="K76" s="358">
        <v>150000</v>
      </c>
      <c r="L76" s="358">
        <v>200000</v>
      </c>
      <c r="M76" s="309" t="s">
        <v>498</v>
      </c>
      <c r="N76" s="305" t="s">
        <v>349</v>
      </c>
      <c r="O76" s="305" t="s">
        <v>499</v>
      </c>
      <c r="P76" s="325" t="s">
        <v>500</v>
      </c>
      <c r="Q76" s="339"/>
      <c r="R76" s="339"/>
      <c r="S76" s="339"/>
    </row>
    <row r="77" spans="1:19" s="336" customFormat="1" ht="72" x14ac:dyDescent="0.55000000000000004">
      <c r="A77" s="325" t="s">
        <v>60</v>
      </c>
      <c r="B77" s="337" t="s">
        <v>86</v>
      </c>
      <c r="C77" s="307"/>
      <c r="D77" s="307"/>
      <c r="E77" s="307"/>
      <c r="F77" s="307"/>
      <c r="G77" s="307">
        <v>2</v>
      </c>
      <c r="H77" s="334">
        <v>15</v>
      </c>
      <c r="I77" s="334">
        <v>20</v>
      </c>
      <c r="J77" s="334">
        <v>25</v>
      </c>
      <c r="K77" s="334">
        <v>30</v>
      </c>
      <c r="L77" s="334">
        <v>35</v>
      </c>
      <c r="M77" s="309" t="s">
        <v>456</v>
      </c>
      <c r="N77" s="305" t="s">
        <v>349</v>
      </c>
      <c r="O77" s="305" t="s">
        <v>454</v>
      </c>
      <c r="P77" s="359" t="s">
        <v>501</v>
      </c>
      <c r="Q77" s="339"/>
      <c r="R77" s="339"/>
      <c r="S77" s="339"/>
    </row>
    <row r="78" spans="1:19" s="351" customFormat="1" ht="20.100000000000001" customHeight="1" x14ac:dyDescent="0.2">
      <c r="A78" s="302" t="s">
        <v>102</v>
      </c>
      <c r="B78" s="302"/>
      <c r="C78" s="354">
        <f>SUM(C79:C85)</f>
        <v>0</v>
      </c>
      <c r="D78" s="354">
        <v>10</v>
      </c>
      <c r="E78" s="354">
        <v>10</v>
      </c>
      <c r="F78" s="354">
        <v>10</v>
      </c>
      <c r="G78" s="354">
        <f>SUM(G79:G85)</f>
        <v>9</v>
      </c>
      <c r="H78" s="300"/>
      <c r="I78" s="300"/>
      <c r="J78" s="300"/>
      <c r="K78" s="300"/>
      <c r="L78" s="300"/>
      <c r="M78" s="301"/>
      <c r="N78" s="302"/>
      <c r="O78" s="302"/>
      <c r="P78" s="303"/>
    </row>
    <row r="79" spans="1:19" s="376" customFormat="1" ht="96" x14ac:dyDescent="0.55000000000000004">
      <c r="A79" s="371" t="s">
        <v>502</v>
      </c>
      <c r="B79" s="378" t="s">
        <v>76</v>
      </c>
      <c r="C79" s="373"/>
      <c r="D79" s="373"/>
      <c r="E79" s="373"/>
      <c r="F79" s="373"/>
      <c r="G79" s="373"/>
      <c r="H79" s="384">
        <v>1200</v>
      </c>
      <c r="I79" s="384">
        <v>1300</v>
      </c>
      <c r="J79" s="384">
        <v>1400</v>
      </c>
      <c r="K79" s="384">
        <v>1500</v>
      </c>
      <c r="L79" s="384">
        <v>1600</v>
      </c>
      <c r="M79" s="375" t="s">
        <v>503</v>
      </c>
      <c r="N79" s="371" t="s">
        <v>504</v>
      </c>
      <c r="O79" s="371" t="s">
        <v>505</v>
      </c>
      <c r="P79" s="371" t="s">
        <v>506</v>
      </c>
    </row>
    <row r="80" spans="1:19" ht="72" x14ac:dyDescent="0.55000000000000004">
      <c r="A80" s="305" t="s">
        <v>63</v>
      </c>
      <c r="B80" s="337" t="s">
        <v>76</v>
      </c>
      <c r="C80" s="307"/>
      <c r="D80" s="307"/>
      <c r="E80" s="307"/>
      <c r="F80" s="307"/>
      <c r="G80" s="307">
        <v>2</v>
      </c>
      <c r="H80" s="324">
        <v>300</v>
      </c>
      <c r="I80" s="324">
        <v>400</v>
      </c>
      <c r="J80" s="324">
        <v>500</v>
      </c>
      <c r="K80" s="324">
        <v>600</v>
      </c>
      <c r="L80" s="324">
        <v>700</v>
      </c>
      <c r="M80" s="309" t="s">
        <v>507</v>
      </c>
      <c r="N80" s="305" t="s">
        <v>349</v>
      </c>
      <c r="O80" s="305" t="s">
        <v>454</v>
      </c>
      <c r="P80" s="360" t="s">
        <v>508</v>
      </c>
    </row>
    <row r="81" spans="1:16" s="336" customFormat="1" ht="72" x14ac:dyDescent="0.55000000000000004">
      <c r="A81" s="305" t="s">
        <v>64</v>
      </c>
      <c r="B81" s="337" t="s">
        <v>76</v>
      </c>
      <c r="C81" s="307"/>
      <c r="D81" s="307"/>
      <c r="E81" s="307"/>
      <c r="F81" s="307"/>
      <c r="G81" s="307">
        <v>1</v>
      </c>
      <c r="H81" s="334">
        <v>100</v>
      </c>
      <c r="I81" s="334">
        <v>200</v>
      </c>
      <c r="J81" s="334">
        <v>300</v>
      </c>
      <c r="K81" s="334">
        <v>400</v>
      </c>
      <c r="L81" s="334">
        <v>500</v>
      </c>
      <c r="M81" s="309" t="s">
        <v>509</v>
      </c>
      <c r="N81" s="305" t="s">
        <v>358</v>
      </c>
      <c r="O81" s="305" t="s">
        <v>454</v>
      </c>
      <c r="P81" s="346" t="s">
        <v>510</v>
      </c>
    </row>
    <row r="82" spans="1:16" s="364" customFormat="1" ht="48" x14ac:dyDescent="0.55000000000000004">
      <c r="A82" s="353" t="s">
        <v>204</v>
      </c>
      <c r="B82" s="361"/>
      <c r="C82" s="362"/>
      <c r="D82" s="362"/>
      <c r="E82" s="362"/>
      <c r="F82" s="362"/>
      <c r="G82" s="362">
        <v>1</v>
      </c>
      <c r="H82" s="363"/>
      <c r="I82" s="363"/>
      <c r="J82" s="363"/>
      <c r="K82" s="363"/>
      <c r="L82" s="363"/>
      <c r="M82" s="309" t="s">
        <v>503</v>
      </c>
      <c r="N82" s="353"/>
      <c r="O82" s="353"/>
      <c r="P82" s="352" t="s">
        <v>511</v>
      </c>
    </row>
    <row r="83" spans="1:16" s="365" customFormat="1" ht="72" x14ac:dyDescent="0.2">
      <c r="A83" s="325" t="s">
        <v>512</v>
      </c>
      <c r="B83" s="326" t="s">
        <v>76</v>
      </c>
      <c r="C83" s="307"/>
      <c r="D83" s="307"/>
      <c r="E83" s="307"/>
      <c r="F83" s="307"/>
      <c r="G83" s="307">
        <v>1</v>
      </c>
      <c r="H83" s="334">
        <v>20</v>
      </c>
      <c r="I83" s="334">
        <v>40</v>
      </c>
      <c r="J83" s="334">
        <v>60</v>
      </c>
      <c r="K83" s="334">
        <v>80</v>
      </c>
      <c r="L83" s="334">
        <v>100</v>
      </c>
      <c r="M83" s="309" t="s">
        <v>509</v>
      </c>
      <c r="N83" s="305" t="s">
        <v>358</v>
      </c>
      <c r="O83" s="305" t="s">
        <v>454</v>
      </c>
      <c r="P83" s="360" t="s">
        <v>513</v>
      </c>
    </row>
    <row r="84" spans="1:16" ht="179.25" customHeight="1" x14ac:dyDescent="0.55000000000000004">
      <c r="A84" s="305" t="s">
        <v>514</v>
      </c>
      <c r="B84" s="337" t="s">
        <v>79</v>
      </c>
      <c r="C84" s="307"/>
      <c r="D84" s="307"/>
      <c r="E84" s="307"/>
      <c r="F84" s="307"/>
      <c r="G84" s="307">
        <v>2</v>
      </c>
      <c r="H84" s="334">
        <v>1</v>
      </c>
      <c r="I84" s="334">
        <v>2</v>
      </c>
      <c r="J84" s="334">
        <v>3</v>
      </c>
      <c r="K84" s="334">
        <v>4</v>
      </c>
      <c r="L84" s="334">
        <v>5</v>
      </c>
      <c r="M84" s="309" t="s">
        <v>515</v>
      </c>
      <c r="N84" s="305" t="s">
        <v>358</v>
      </c>
      <c r="O84" s="305" t="s">
        <v>516</v>
      </c>
      <c r="P84" s="325" t="s">
        <v>517</v>
      </c>
    </row>
    <row r="85" spans="1:16" ht="147.75" customHeight="1" x14ac:dyDescent="0.55000000000000004">
      <c r="A85" s="305" t="s">
        <v>518</v>
      </c>
      <c r="B85" s="337" t="s">
        <v>79</v>
      </c>
      <c r="C85" s="307"/>
      <c r="D85" s="307"/>
      <c r="E85" s="307"/>
      <c r="F85" s="307"/>
      <c r="G85" s="307">
        <v>2</v>
      </c>
      <c r="H85" s="334">
        <v>1</v>
      </c>
      <c r="I85" s="334">
        <v>2</v>
      </c>
      <c r="J85" s="334">
        <v>3</v>
      </c>
      <c r="K85" s="334">
        <v>4</v>
      </c>
      <c r="L85" s="334">
        <v>5</v>
      </c>
      <c r="M85" s="309" t="s">
        <v>515</v>
      </c>
      <c r="N85" s="305" t="s">
        <v>358</v>
      </c>
      <c r="O85" s="305" t="s">
        <v>516</v>
      </c>
      <c r="P85" s="325" t="s">
        <v>519</v>
      </c>
    </row>
  </sheetData>
  <mergeCells count="25">
    <mergeCell ref="A46:A47"/>
    <mergeCell ref="P46:P47"/>
    <mergeCell ref="A38:A39"/>
    <mergeCell ref="O38:O39"/>
    <mergeCell ref="P38:P39"/>
    <mergeCell ref="A42:A43"/>
    <mergeCell ref="O42:O43"/>
    <mergeCell ref="P42:P43"/>
    <mergeCell ref="N3:N4"/>
    <mergeCell ref="O3:O4"/>
    <mergeCell ref="P3:P4"/>
    <mergeCell ref="P31:P32"/>
    <mergeCell ref="A34:A35"/>
    <mergeCell ref="O34:O35"/>
    <mergeCell ref="P34:P35"/>
    <mergeCell ref="A1:P1"/>
    <mergeCell ref="A3:A4"/>
    <mergeCell ref="B3:B4"/>
    <mergeCell ref="C3:C4"/>
    <mergeCell ref="D3:D4"/>
    <mergeCell ref="E3:E4"/>
    <mergeCell ref="F3:F4"/>
    <mergeCell ref="G3:G4"/>
    <mergeCell ref="H3:L3"/>
    <mergeCell ref="M3:M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6</vt:i4>
      </vt:variant>
    </vt:vector>
  </HeadingPairs>
  <TitlesOfParts>
    <vt:vector size="14" baseType="lpstr">
      <vt:lpstr>สรุป</vt:lpstr>
      <vt:lpstr>มิติที่ 1</vt:lpstr>
      <vt:lpstr>มิติที่ 2</vt:lpstr>
      <vt:lpstr>มิติที่ 3</vt:lpstr>
      <vt:lpstr>มิติที่ 4</vt:lpstr>
      <vt:lpstr>มิติที่ 5</vt:lpstr>
      <vt:lpstr>มิติที่ 6</vt:lpstr>
      <vt:lpstr>คำอธิบายตัวชี้วัด</vt:lpstr>
      <vt:lpstr>'มิติที่ 1'!Print_Area</vt:lpstr>
      <vt:lpstr>'มิติที่ 2'!Print_Area</vt:lpstr>
      <vt:lpstr>'มิติที่ 3'!Print_Area</vt:lpstr>
      <vt:lpstr>'มิติที่ 4'!Print_Area</vt:lpstr>
      <vt:lpstr>'มิติที่ 5'!Print_Area</vt:lpstr>
      <vt:lpstr>'มิติที่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dc:creator>
  <cp:lastModifiedBy>MJ</cp:lastModifiedBy>
  <cp:lastPrinted>2020-10-21T09:41:16Z</cp:lastPrinted>
  <dcterms:created xsi:type="dcterms:W3CDTF">2020-10-16T08:01:33Z</dcterms:created>
  <dcterms:modified xsi:type="dcterms:W3CDTF">2020-11-02T07:35:20Z</dcterms:modified>
</cp:coreProperties>
</file>